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drawings/drawing3.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DieseArbeitsmappe" defaultThemeVersion="124226"/>
  <mc:AlternateContent xmlns:mc="http://schemas.openxmlformats.org/markup-compatibility/2006">
    <mc:Choice Requires="x15">
      <x15ac:absPath xmlns:x15ac="http://schemas.microsoft.com/office/spreadsheetml/2010/11/ac" url="C:\Users\EBERLET\AppData\Local\Microsoft\Windows\INetCache\Content.Outlook\29YEJS75\"/>
    </mc:Choice>
  </mc:AlternateContent>
  <xr:revisionPtr revIDLastSave="0" documentId="13_ncr:1_{220A6C75-AFAB-4168-B342-AAA7D296DD3F}" xr6:coauthVersionLast="45" xr6:coauthVersionMax="45" xr10:uidLastSave="{00000000-0000-0000-0000-000000000000}"/>
  <bookViews>
    <workbookView xWindow="-108" yWindow="-108" windowWidth="23256" windowHeight="12576" xr2:uid="{00000000-000D-0000-FFFF-FFFF00000000}"/>
  </bookViews>
  <sheets>
    <sheet name="Instructions" sheetId="14" r:id="rId1"/>
    <sheet name="FX Rate Inquiry for Offer" sheetId="8" r:id="rId2"/>
    <sheet name="PHA" sheetId="9" r:id="rId3"/>
    <sheet name="Listen" sheetId="6" state="hidden" r:id="rId4"/>
  </sheets>
  <definedNames>
    <definedName name="_xlnm.Print_Area" localSheetId="0">Instructions!$A$1:$K$27</definedName>
    <definedName name="SL_TEC_IT">PHA!$C$6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9" l="1"/>
  <c r="C18" i="8" l="1"/>
  <c r="D6" i="9" l="1"/>
  <c r="D6" i="8"/>
  <c r="H24" i="9" l="1"/>
  <c r="I36" i="9" l="1"/>
  <c r="K44" i="9" l="1"/>
  <c r="K24" i="9"/>
  <c r="H55" i="9" l="1"/>
  <c r="H54" i="9"/>
  <c r="H53" i="9"/>
  <c r="H52" i="9"/>
  <c r="H51" i="9"/>
  <c r="H50" i="9"/>
  <c r="H49" i="9"/>
  <c r="H48" i="9"/>
  <c r="H47" i="9"/>
  <c r="H46" i="9"/>
  <c r="H45" i="9"/>
  <c r="H44" i="9"/>
  <c r="H35" i="9"/>
  <c r="H34" i="9"/>
  <c r="H33" i="9"/>
  <c r="H32" i="9"/>
  <c r="H31" i="9"/>
  <c r="H30" i="9"/>
  <c r="H29" i="9"/>
  <c r="H28" i="9"/>
  <c r="H27" i="9"/>
  <c r="H26" i="9"/>
  <c r="H25" i="9"/>
  <c r="H57" i="8" l="1"/>
  <c r="H56" i="8"/>
  <c r="H55" i="8"/>
  <c r="H53" i="8"/>
  <c r="H52" i="8"/>
  <c r="H51" i="8"/>
  <c r="H50" i="8"/>
  <c r="H49" i="8"/>
  <c r="H48" i="8"/>
  <c r="H47" i="8"/>
  <c r="H46" i="8"/>
  <c r="H45" i="8"/>
  <c r="H36" i="8"/>
  <c r="H35" i="8"/>
  <c r="H34" i="8"/>
  <c r="H33" i="8"/>
  <c r="H32" i="8"/>
  <c r="H30" i="8"/>
  <c r="H29" i="8"/>
  <c r="H28" i="8"/>
  <c r="H27" i="8"/>
  <c r="H26" i="8"/>
  <c r="H25" i="8"/>
  <c r="H24" i="8"/>
  <c r="I57" i="8"/>
  <c r="I56" i="8"/>
  <c r="I55" i="8"/>
  <c r="I53" i="8"/>
  <c r="I52" i="8"/>
  <c r="I51" i="8"/>
  <c r="I50" i="8"/>
  <c r="I49" i="8"/>
  <c r="I48" i="8"/>
  <c r="I47" i="8"/>
  <c r="I46" i="8"/>
  <c r="I45" i="8"/>
  <c r="H58" i="8" l="1"/>
  <c r="I58" i="8"/>
  <c r="I37" i="8"/>
  <c r="G46" i="8" l="1"/>
  <c r="G50" i="8"/>
  <c r="G55" i="8"/>
  <c r="G47" i="8"/>
  <c r="G56" i="8"/>
  <c r="G52" i="8"/>
  <c r="G53" i="8"/>
  <c r="G45" i="8"/>
  <c r="G51" i="8"/>
  <c r="G57" i="8"/>
  <c r="G48" i="8"/>
  <c r="G49" i="8"/>
  <c r="I46" i="9"/>
  <c r="I47" i="9"/>
  <c r="I48" i="9"/>
  <c r="I49" i="9"/>
  <c r="I50" i="9"/>
  <c r="I51" i="9"/>
  <c r="I52" i="9"/>
  <c r="I53" i="9"/>
  <c r="I54" i="9"/>
  <c r="I55" i="9"/>
  <c r="I45" i="9"/>
  <c r="I44" i="9"/>
  <c r="I26" i="9"/>
  <c r="I27" i="9"/>
  <c r="I28" i="9"/>
  <c r="I29" i="9"/>
  <c r="I30" i="9"/>
  <c r="I31" i="9"/>
  <c r="I32" i="9"/>
  <c r="I33" i="9"/>
  <c r="I34" i="9"/>
  <c r="I35" i="9"/>
  <c r="I25" i="9"/>
  <c r="I24" i="9"/>
  <c r="I25" i="8"/>
  <c r="I26" i="8"/>
  <c r="I27" i="8"/>
  <c r="I28" i="8"/>
  <c r="I29" i="8"/>
  <c r="I30" i="8"/>
  <c r="I32" i="8"/>
  <c r="I33" i="8"/>
  <c r="I34" i="8"/>
  <c r="I35" i="8"/>
  <c r="I36" i="8"/>
  <c r="I24" i="8"/>
  <c r="D56" i="9" l="1"/>
  <c r="D36" i="9"/>
  <c r="I56" i="9"/>
  <c r="D58" i="8"/>
  <c r="L47" i="8" s="1"/>
  <c r="D37" i="8"/>
  <c r="H56" i="9" l="1"/>
  <c r="L46" i="9" s="1"/>
  <c r="H36" i="9"/>
  <c r="L26" i="9" s="1"/>
  <c r="H37" i="8"/>
  <c r="L26" i="8" s="1"/>
  <c r="G30" i="9" l="1"/>
  <c r="G34" i="9"/>
  <c r="G27" i="9"/>
  <c r="G31" i="9"/>
  <c r="G35" i="9"/>
  <c r="G28" i="9"/>
  <c r="G32" i="9"/>
  <c r="G24" i="9"/>
  <c r="G29" i="9"/>
  <c r="G33" i="9"/>
  <c r="G25" i="9"/>
  <c r="G26" i="9"/>
  <c r="G50" i="9"/>
  <c r="G54" i="9"/>
  <c r="G47" i="9"/>
  <c r="G51" i="9"/>
  <c r="G55" i="9"/>
  <c r="G48" i="9"/>
  <c r="G52" i="9"/>
  <c r="G44" i="9"/>
  <c r="G45" i="9"/>
  <c r="G49" i="9"/>
  <c r="G53" i="9"/>
  <c r="G46" i="9"/>
  <c r="G25" i="8"/>
  <c r="G29" i="8"/>
  <c r="G34" i="8"/>
  <c r="G26" i="8"/>
  <c r="G30" i="8"/>
  <c r="G35" i="8"/>
  <c r="G27" i="8"/>
  <c r="G32" i="8"/>
  <c r="G36" i="8"/>
  <c r="G28" i="8"/>
  <c r="G33" i="8"/>
  <c r="G24" i="8"/>
  <c r="G58" i="8"/>
  <c r="G56" i="9" l="1"/>
  <c r="G36" i="9"/>
  <c r="G37" i="8"/>
</calcChain>
</file>

<file path=xl/sharedStrings.xml><?xml version="1.0" encoding="utf-8"?>
<sst xmlns="http://schemas.openxmlformats.org/spreadsheetml/2006/main" count="569" uniqueCount="416">
  <si>
    <t>EUR</t>
  </si>
  <si>
    <t>USD</t>
  </si>
  <si>
    <t>Outflows</t>
  </si>
  <si>
    <t>Inflows</t>
  </si>
  <si>
    <t>Customer:</t>
  </si>
  <si>
    <t>KUKA Entity:</t>
  </si>
  <si>
    <t>Project No.:</t>
  </si>
  <si>
    <t>Requested by:</t>
  </si>
  <si>
    <t>Date:</t>
  </si>
  <si>
    <t>Comment:</t>
  </si>
  <si>
    <t>SEK</t>
  </si>
  <si>
    <t>SL-ACCA-SE</t>
  </si>
  <si>
    <t>SL-ASI-CN</t>
  </si>
  <si>
    <t>SL-B-NL</t>
  </si>
  <si>
    <t>SL-ERG-NL</t>
  </si>
  <si>
    <t>SL-EVO-AT</t>
  </si>
  <si>
    <t>SL-G-CH</t>
  </si>
  <si>
    <t>Swisslog AG</t>
  </si>
  <si>
    <t>SL-GCH-KR</t>
  </si>
  <si>
    <t>SL-G-IT</t>
  </si>
  <si>
    <t>SL-HCE-AE</t>
  </si>
  <si>
    <t>SL-H-DE</t>
  </si>
  <si>
    <t>SL-HOLD-CH</t>
  </si>
  <si>
    <t>SL-H-US</t>
  </si>
  <si>
    <t>SL-IP-CH</t>
  </si>
  <si>
    <t>SL-JVAT-AE</t>
  </si>
  <si>
    <t>SL-L-AUS</t>
  </si>
  <si>
    <t>SL-L-CN</t>
  </si>
  <si>
    <t>SL-L-FR</t>
  </si>
  <si>
    <t>SL-L-MY</t>
  </si>
  <si>
    <t>SL-L-NO</t>
  </si>
  <si>
    <t>SL-L-NZ</t>
  </si>
  <si>
    <t>SL-L-SE</t>
  </si>
  <si>
    <t>SL-L-SG</t>
  </si>
  <si>
    <t>SL-L-UK</t>
  </si>
  <si>
    <t>SL-L-US</t>
  </si>
  <si>
    <t>SL-N-BE</t>
  </si>
  <si>
    <t>SL-RS-DE</t>
  </si>
  <si>
    <t>SL-S-DE</t>
  </si>
  <si>
    <t>SL-TEL-DE</t>
  </si>
  <si>
    <t>SL-TEL-LU</t>
  </si>
  <si>
    <t>SL-TEL-SG</t>
  </si>
  <si>
    <t>SL-TLC-CA</t>
  </si>
  <si>
    <t>SL-TLC-US</t>
  </si>
  <si>
    <t>Entity Code</t>
  </si>
  <si>
    <t>Entity Name</t>
  </si>
  <si>
    <t>CHF</t>
  </si>
  <si>
    <t>BRL</t>
  </si>
  <si>
    <t>CAD</t>
  </si>
  <si>
    <t>CNY</t>
  </si>
  <si>
    <t>DKK</t>
  </si>
  <si>
    <t>GBP</t>
  </si>
  <si>
    <t>HKD</t>
  </si>
  <si>
    <t>HUF</t>
  </si>
  <si>
    <t>INR</t>
  </si>
  <si>
    <t>JPY</t>
  </si>
  <si>
    <t>KRW</t>
  </si>
  <si>
    <t>MAD</t>
  </si>
  <si>
    <t>MXN</t>
  </si>
  <si>
    <t>MYR</t>
  </si>
  <si>
    <t>NOK</t>
  </si>
  <si>
    <t>NZD</t>
  </si>
  <si>
    <t>PLN</t>
  </si>
  <si>
    <t>RON</t>
  </si>
  <si>
    <t>RUB</t>
  </si>
  <si>
    <t>SGD</t>
  </si>
  <si>
    <t>THB</t>
  </si>
  <si>
    <t>TRY</t>
  </si>
  <si>
    <t>TWD</t>
  </si>
  <si>
    <t>VND</t>
  </si>
  <si>
    <t>ZAR</t>
  </si>
  <si>
    <t>AED</t>
  </si>
  <si>
    <t>Currency</t>
  </si>
  <si>
    <t>Own costs</t>
  </si>
  <si>
    <t>IC outflow</t>
  </si>
  <si>
    <t>3rd party outflow</t>
  </si>
  <si>
    <t>IC inflow</t>
  </si>
  <si>
    <t>Transaction Currency</t>
  </si>
  <si>
    <t>Please enter date, amount and currency of the expected inflow ("date" has to be the flow date, not invoice date).</t>
  </si>
  <si>
    <t>Please enter date, amount and currency of the expected outflow.</t>
  </si>
  <si>
    <r>
      <t xml:space="preserve">Fill in all relevant fields in </t>
    </r>
    <r>
      <rPr>
        <b/>
        <sz val="11"/>
        <color theme="9" tint="-0.249977111117893"/>
        <rFont val="Calibri"/>
        <family val="2"/>
        <scheme val="minor"/>
      </rPr>
      <t>orange</t>
    </r>
    <r>
      <rPr>
        <sz val="11"/>
        <rFont val="Calibri"/>
        <family val="2"/>
        <scheme val="minor"/>
      </rPr>
      <t>,</t>
    </r>
    <r>
      <rPr>
        <sz val="11"/>
        <color theme="1"/>
        <rFont val="Calibri"/>
        <family val="2"/>
        <scheme val="minor"/>
      </rPr>
      <t xml:space="preserve"> all other fields are either formulas or filled by Corporate Treasury.</t>
    </r>
  </si>
  <si>
    <t>Comments:</t>
  </si>
  <si>
    <t>Note that the rate provided through this form is only indicative - no hedging is done based on it.</t>
  </si>
  <si>
    <t>Project Hedge Agreement</t>
  </si>
  <si>
    <t>Exposure Planning</t>
  </si>
  <si>
    <t>Business Unit:</t>
  </si>
  <si>
    <t>Final Hedging must be requested using the sheet "PHA - request".</t>
  </si>
  <si>
    <r>
      <t xml:space="preserve">Fill in all relevant fields in </t>
    </r>
    <r>
      <rPr>
        <b/>
        <sz val="11"/>
        <color rgb="FF33689D"/>
        <rFont val="Calibri"/>
        <family val="2"/>
        <scheme val="minor"/>
      </rPr>
      <t>blue</t>
    </r>
    <r>
      <rPr>
        <sz val="11"/>
        <rFont val="Calibri"/>
        <family val="2"/>
        <scheme val="minor"/>
      </rPr>
      <t>,</t>
    </r>
    <r>
      <rPr>
        <sz val="11"/>
        <color theme="1"/>
        <rFont val="Calibri"/>
        <family val="2"/>
        <scheme val="minor"/>
      </rPr>
      <t xml:space="preserve"> all other fields are either formulas or filled by Corporate Treasury.</t>
    </r>
  </si>
  <si>
    <t>FX Project Calculation</t>
  </si>
  <si>
    <t>Request Form</t>
  </si>
  <si>
    <t>AUD</t>
  </si>
  <si>
    <t>3rd party inflow</t>
  </si>
  <si>
    <t>Business Unit</t>
  </si>
  <si>
    <t>HCS</t>
  </si>
  <si>
    <t>SL-ECO-NL</t>
  </si>
  <si>
    <t>SL-TEC-IT</t>
  </si>
  <si>
    <t>Date</t>
  </si>
  <si>
    <t>Indicative Forward Rate</t>
  </si>
  <si>
    <t>%</t>
  </si>
  <si>
    <t>Spot Rate</t>
  </si>
  <si>
    <t>Avg. Forward Rate</t>
  </si>
  <si>
    <t>This form should be used to request FX rates. FX rates for an offer can be retrieved using the sheet "FX rate inquiry for offer", binding FX hedges are contracted using the sheet "PHA - request".
Please fill in the relevant form and send the whole Excel-File to KUKA's Corporate Finance &amp; Treasury department: 
fx-risk@kuka.com</t>
  </si>
  <si>
    <t>Inflow Category</t>
  </si>
  <si>
    <t>Cashflow in 
Transaction Currency</t>
  </si>
  <si>
    <t>Cashflow in 
Home Currency</t>
  </si>
  <si>
    <t>Outflow Category</t>
  </si>
  <si>
    <t>IND-GMBH</t>
  </si>
  <si>
    <t>KUKA Industries GmbH (202210)</t>
  </si>
  <si>
    <t>REIS-AP</t>
  </si>
  <si>
    <t>Reis Asia Pacific (202111)</t>
  </si>
  <si>
    <t>REIS-H-FR</t>
  </si>
  <si>
    <t>Reis France SCI (202123)</t>
  </si>
  <si>
    <t>REIS-IRT-CH</t>
  </si>
  <si>
    <t>IRT SA (Schweiz)</t>
  </si>
  <si>
    <t>REIS-R-BR</t>
  </si>
  <si>
    <t>Reis Robotics do Brasil Ltda. (202126)</t>
  </si>
  <si>
    <t>REIS-R-CZ</t>
  </si>
  <si>
    <t>KUKA Automation CR s r.o. (202121)</t>
  </si>
  <si>
    <t>REIS-R-ES</t>
  </si>
  <si>
    <t>Reis Espana S.L. (202125)</t>
  </si>
  <si>
    <t>REIS-RG</t>
  </si>
  <si>
    <t>Reis GmbH (202103)</t>
  </si>
  <si>
    <t>REIS-RGH</t>
  </si>
  <si>
    <t>Reis Group Holding GmbH &amp; Co.KG (202102)</t>
  </si>
  <si>
    <t>REIS-RH</t>
  </si>
  <si>
    <t>Reis Holding GmbH (202101)</t>
  </si>
  <si>
    <t>REIS-R-IT</t>
  </si>
  <si>
    <t>KUKA Industries Italia (202122)</t>
  </si>
  <si>
    <t>REIS-R-KU-CN</t>
  </si>
  <si>
    <t>KUKA Industries Automation (China) Co., Ltd. (202131)</t>
  </si>
  <si>
    <t>REIS-RMF</t>
  </si>
  <si>
    <t>KUKA Industries GmbH &amp; Co. KG (202104)</t>
  </si>
  <si>
    <t>REIS-R-SG</t>
  </si>
  <si>
    <t>KUKA Industries Singapore Pte. Ltd. (202130)</t>
  </si>
  <si>
    <t>REIS-R-SH-CN</t>
  </si>
  <si>
    <t>Reis Robotics China Co. Ltd. (Sha.) (202129)</t>
  </si>
  <si>
    <t>REIS-R-US</t>
  </si>
  <si>
    <t>Reis Robotics USA Inc. (202128)</t>
  </si>
  <si>
    <t>REIS-S-BR</t>
  </si>
  <si>
    <t>KUKA Industries Brasil Sistemas de Automoҫão Ltda. (202133)</t>
  </si>
  <si>
    <t>REIS-WRG</t>
  </si>
  <si>
    <t>Verwaltungsgesellschaft W.Reis GmbH (202105)</t>
  </si>
  <si>
    <t>REIS-WRKG</t>
  </si>
  <si>
    <t>Walter Reis GmbH &amp; Co.KG (202106)</t>
  </si>
  <si>
    <t>REIS-WRV</t>
  </si>
  <si>
    <t>WR Vermögensverwaltung GmbH (202107)</t>
  </si>
  <si>
    <t>SYS-BE</t>
  </si>
  <si>
    <t>KUKA Automatisering  + Robots N.V. (202220)</t>
  </si>
  <si>
    <t>SYS-IN</t>
  </si>
  <si>
    <t>KUKA Systems (India) Pvt.Ltd (202240)</t>
  </si>
  <si>
    <t>SYS-TFW-GB</t>
  </si>
  <si>
    <t>KUKA Systems UK Ltd. (202230)</t>
  </si>
  <si>
    <t>KUKA-MIT-CN</t>
  </si>
  <si>
    <t>KUKA Robotics Guangdong Co., Ltd.</t>
  </si>
  <si>
    <t>ROB-AT</t>
  </si>
  <si>
    <t>KUKA CEE GmbH (103322)</t>
  </si>
  <si>
    <t>ROB-AUS</t>
  </si>
  <si>
    <t>KUKA Robotics Australia Pty. Ltd. (103330)</t>
  </si>
  <si>
    <t>ROB-BR</t>
  </si>
  <si>
    <t>KUKA Roboter do Brasil Ltda. (103311)</t>
  </si>
  <si>
    <t>ROB-CA</t>
  </si>
  <si>
    <t>KUKA Robotics Canada Ltd. (103325)</t>
  </si>
  <si>
    <t>ROB-CH</t>
  </si>
  <si>
    <t>KUKA Roboter Schweiz AG (103316)</t>
  </si>
  <si>
    <t>ROB-CN</t>
  </si>
  <si>
    <t>KUKA Robotics (China) Co. Ltd. (103327)</t>
  </si>
  <si>
    <t>ROB-ES</t>
  </si>
  <si>
    <t>KUKA Iberia, S.A.U. (101105)</t>
  </si>
  <si>
    <t>ROB-FR</t>
  </si>
  <si>
    <t>KUKA Automatisme + Robotique S.A.S. (101307)</t>
  </si>
  <si>
    <t>ROB-HU</t>
  </si>
  <si>
    <t>KUKA HUNGÁRIA Kft. (101313)</t>
  </si>
  <si>
    <t>ROB-IN</t>
  </si>
  <si>
    <t>KUKA India Pvt. Ltd (103321)</t>
  </si>
  <si>
    <t>ROB-IT</t>
  </si>
  <si>
    <t>KUKA Roboter Italia S.P.A. (101308)</t>
  </si>
  <si>
    <t>ROB-JP</t>
  </si>
  <si>
    <t>KUKA Japan K.K. (103323)</t>
  </si>
  <si>
    <t>ROB-KR</t>
  </si>
  <si>
    <t>KUKA Robotics Korea Co., Ltd. (103313)</t>
  </si>
  <si>
    <t>ROB-LABS</t>
  </si>
  <si>
    <t>KUKA Laboratories GmbH</t>
  </si>
  <si>
    <t>ROB-MAN-CN</t>
  </si>
  <si>
    <t>KUKA Rob Manufact. China Co., LTD (103328)</t>
  </si>
  <si>
    <t>ROB-MX</t>
  </si>
  <si>
    <t>KUKA de Mexico S.de R.L.de C.V. (103315)</t>
  </si>
  <si>
    <t>ROB-MY</t>
  </si>
  <si>
    <t>KUKA Rob Autom. Malaysia Sdn BhD (103314)</t>
  </si>
  <si>
    <t>ROB-RO</t>
  </si>
  <si>
    <t>KUKA Deutschland GmbH (101301)</t>
  </si>
  <si>
    <t>ROB-RU</t>
  </si>
  <si>
    <t>KUKA Russia OOO (103324)</t>
  </si>
  <si>
    <t>ROB-SE</t>
  </si>
  <si>
    <t>KUKA Nordic AB (103307)</t>
  </si>
  <si>
    <t>ROB-TH</t>
  </si>
  <si>
    <t>KUKA (Thailand) Co. Ltd. (103331)</t>
  </si>
  <si>
    <t>ROB-TW</t>
  </si>
  <si>
    <t>KUKA Automation Taiwan Co. Ltd. (103317)</t>
  </si>
  <si>
    <t>ROB-UK</t>
  </si>
  <si>
    <t>KUKA ROBOTICS UK LTD (103110)</t>
  </si>
  <si>
    <t>ROB-US</t>
  </si>
  <si>
    <t>KUKA Robotics Corp. (101309)</t>
  </si>
  <si>
    <t>ROB-VC-DE</t>
  </si>
  <si>
    <t>Visual Components GmbH (101317)</t>
  </si>
  <si>
    <t>ROB-VC-FIN</t>
  </si>
  <si>
    <t>Visual Components Oy (101315)</t>
  </si>
  <si>
    <t>ROB-VC-NA</t>
  </si>
  <si>
    <t>Visual Components North America Corporation (101316)</t>
  </si>
  <si>
    <t>ROB-VN</t>
  </si>
  <si>
    <t>KUKA Robotics Vietnam Co. Ltd. (103332)</t>
  </si>
  <si>
    <t>Swisslog Accalon AB (204260)</t>
  </si>
  <si>
    <t>Swisslog Asia Ltd. (204120)</t>
  </si>
  <si>
    <t>Swisslog B.V. (204200)</t>
  </si>
  <si>
    <t>EASY CONVEYORS (204390)</t>
  </si>
  <si>
    <t>Swisslog Ergotrans B.V. (204280)</t>
  </si>
  <si>
    <t>Swisslog Evomatic GmbH (204270)</t>
  </si>
  <si>
    <t>Swisslog AG (204020)</t>
  </si>
  <si>
    <t>Swisslog Korea (204330)</t>
  </si>
  <si>
    <t>Swisslog Italia S.p.A. SU (204130)</t>
  </si>
  <si>
    <t>Swisslog Healthcare Trading (204360)</t>
  </si>
  <si>
    <t>SL-HCS-CH</t>
  </si>
  <si>
    <t>Swisslog Healthcare Holding AG (204400)</t>
  </si>
  <si>
    <t>SL-HCS-KR</t>
  </si>
  <si>
    <t>Swisslog Korea Co. (204350)</t>
  </si>
  <si>
    <t>Swisslog (Deutschland) GmbH (204220)</t>
  </si>
  <si>
    <t>Swisslog Holding AG (204110)</t>
  </si>
  <si>
    <t>Swisslog USA Inc. (204060)</t>
  </si>
  <si>
    <t>Swisslog Middle East LLC. (204030)</t>
  </si>
  <si>
    <t>Swisslog Australia Pty. Ltd. (204180)</t>
  </si>
  <si>
    <t>Swisslog (Shanghai) Co., Ltd. (204010)</t>
  </si>
  <si>
    <t>Swisslog France SA (204150)</t>
  </si>
  <si>
    <t>Swisslog Malaysia Sdn Bhd (204190)</t>
  </si>
  <si>
    <t>Swisslog AS (204040)</t>
  </si>
  <si>
    <t>Swisslog New Zealand (204340)</t>
  </si>
  <si>
    <t>Swisslog AB (204050)</t>
  </si>
  <si>
    <t>Swisslog Singapore Pte. Ltd. (204210)</t>
  </si>
  <si>
    <t>Swisslog (UK) Ltd. (204310)</t>
  </si>
  <si>
    <t>Swisslog Logistics Inc. (204070)</t>
  </si>
  <si>
    <t>Swisslog N.V. (204170)</t>
  </si>
  <si>
    <t>Swisslog Healthcare GmbH (204300)</t>
  </si>
  <si>
    <t>Swisslog GmbH (204230)</t>
  </si>
  <si>
    <t>Tecnilab S.p.A. (204370)</t>
  </si>
  <si>
    <t>Swisslog Augsburg GmbH (204250)</t>
  </si>
  <si>
    <t>Swisslog Luxembourg S.A. (204160)</t>
  </si>
  <si>
    <t>Swisslog Pte. Ltd. (204140)</t>
  </si>
  <si>
    <t>Translogic Ltd. (204100)</t>
  </si>
  <si>
    <t>Translogic Corp. (204090)</t>
  </si>
  <si>
    <t>SON-AG</t>
  </si>
  <si>
    <t>KUKA AG</t>
  </si>
  <si>
    <t>SON-AVG</t>
  </si>
  <si>
    <t>Bopp + Reuther Anl.Verw.Gesell. mbH</t>
  </si>
  <si>
    <t>SON-CON</t>
  </si>
  <si>
    <t>connyun</t>
  </si>
  <si>
    <t>SON-DEV</t>
  </si>
  <si>
    <t>Device Insight</t>
  </si>
  <si>
    <t>SYS-US-HOLD</t>
  </si>
  <si>
    <t>KUKA U. S. Holdings Company LLC</t>
  </si>
  <si>
    <t>SYS-A+T</t>
  </si>
  <si>
    <t>KUKA Systems GmbH GB Assembly+Test (201203)</t>
  </si>
  <si>
    <t>SYS-A+T-US</t>
  </si>
  <si>
    <t>KUKA Assembly and Test Corp. (201205)</t>
  </si>
  <si>
    <t>SYS-AL-FR</t>
  </si>
  <si>
    <t>KUKA Systems Aerospace (103139)</t>
  </si>
  <si>
    <t>SYS-AUTO-CN</t>
  </si>
  <si>
    <t>Kuka Management (Shanghai) Co.,Ltd. (103119)</t>
  </si>
  <si>
    <t>SYS-BR</t>
  </si>
  <si>
    <t>KUKA Systems do Brasil Ltda. (103118)</t>
  </si>
  <si>
    <t>SYS-ENKO-SK</t>
  </si>
  <si>
    <t>KUKA Slovakia s.r.o. (103122)</t>
  </si>
  <si>
    <t>SYS-FAUDE</t>
  </si>
  <si>
    <t>Faude Automatisierungstechnik GmbH (103140)</t>
  </si>
  <si>
    <t>SYS-FLEX-CN</t>
  </si>
  <si>
    <t>KUKA Systems (China) Co., Ltd. (101119)</t>
  </si>
  <si>
    <t>SYS-FR</t>
  </si>
  <si>
    <t>KUKA Systems France S.A. (101108)</t>
  </si>
  <si>
    <t>SYS-HLS</t>
  </si>
  <si>
    <t>HLS Ingenieurbüro GmbH</t>
  </si>
  <si>
    <t>SYS-KTPO-US</t>
  </si>
  <si>
    <t>KUKA Toledo Production Operations (101118)</t>
  </si>
  <si>
    <t>SYS-MX</t>
  </si>
  <si>
    <t>KUKA Sys.de Mexico,S.de R.L.de C.V. (101115)</t>
  </si>
  <si>
    <t>SYS-RO</t>
  </si>
  <si>
    <t>KUKA Automatizare Romania S.R.L. (103137)</t>
  </si>
  <si>
    <t>SYS-RU</t>
  </si>
  <si>
    <t>KUKA Sistemy OOO (103136)</t>
  </si>
  <si>
    <t>SYS-SY</t>
  </si>
  <si>
    <t>KUKA Systems GmbH (101101)</t>
  </si>
  <si>
    <t>SYS-US</t>
  </si>
  <si>
    <t>KUKA Systems North America LLC (101114)</t>
  </si>
  <si>
    <t>Hedge Rate</t>
  </si>
  <si>
    <t>Project Name:</t>
  </si>
  <si>
    <t>Exchange Rate Inquiry for Hedging</t>
  </si>
  <si>
    <t>Exchange Rate Inquiry for Offers</t>
  </si>
  <si>
    <t>SYS</t>
  </si>
  <si>
    <t>ROB</t>
  </si>
  <si>
    <t>Home CCY of Customer:</t>
  </si>
  <si>
    <t>important info for accounting</t>
  </si>
  <si>
    <t>Home CCY of KUKA Entity:</t>
  </si>
  <si>
    <t>1. Exchange rate risk in the offer phase</t>
  </si>
  <si>
    <t>2. Project Hedge Agreement</t>
  </si>
  <si>
    <r>
      <t xml:space="preserve">If binding offers are made in a foreign currency, then the exchange-rate risk already commences at that point in time. The calculated price at which the offer is translated from the local currency into the respective foreign currency consists on principle of the following components:
Current spot rate
+/- Swap rates (interest-rate differentials between the two currencies involved) relating to
the probable date of payment
-------------------------------------------------------------------------------------------
= Average forward rate
</t>
    </r>
    <r>
      <rPr>
        <sz val="11"/>
        <color rgb="FFFF0000"/>
        <rFont val="Calibri"/>
        <family val="2"/>
        <scheme val="minor"/>
      </rPr>
      <t>+/- Safety premium or discount</t>
    </r>
    <r>
      <rPr>
        <sz val="11"/>
        <color theme="1"/>
        <rFont val="Calibri"/>
        <family val="2"/>
        <scheme val="minor"/>
      </rPr>
      <t xml:space="preserve">
-------------------------------------------------------------------------------------------
= Calculated exchange rate
As a first step, based on current spot rate at the point in time when the offer is made, the forward rates are calculated for the individual payment tranches. The forward rates are defined on the basis of the probable points in time when payment will be made.
As a second step, an average forward rate is calculated weighted for the amount of the individual cash flows.
As the spot rate may change before a decision is taken to accept the offer, the average forward rate calculated shall be incremented by a safety margin which at least partly offsets any fluctuation in the spot rate that is unfavorable to the company making the offer. The safety margin shall be defined on a project-by-project basis. The historic volatility can be an indication for the extend of the security buffer. </t>
    </r>
  </si>
  <si>
    <t>The company shall undertake immediate exchange-rate hedging for firmly committed purchases / sales of goods and services and/or other fixed cash flows (e.g. disbursements) in foreign currency as of an amount with an equivalent value larger than  
€ 50,000 per individual transaction (i.e. the sum per maturity date). This shall apply to both intragroup business and transactions with third parties.
If the equivalent value is worth less than € 50,000 per individual transaction, the company shall decide, depending on the risk, whether it is necessary or economically meaningful to hedge against exchange-rate movements.
The company may net incoming and outgoing cash flows in one and the same currency when determining a hedging requirement, if the maturities of the cash flows do not substantially diverge from another (&lt; 60 days). The remaining amount after netting is subject to hedging if it exceeds the materiality limit above. Netting is to be documented and monitored over time.</t>
  </si>
  <si>
    <t>Please enter date, amount and currency of the expected inflow ("date" has to be the cash flow date, not invoice date).</t>
  </si>
  <si>
    <t>Please enter date, amount and currency of the expected outflow ("date" has to be the cash flow date, not invoice date).</t>
  </si>
  <si>
    <t>Transaction CCY of Project:</t>
  </si>
  <si>
    <t>Check:</t>
  </si>
  <si>
    <t>China</t>
  </si>
  <si>
    <t>Entity Code (BackUp)</t>
  </si>
  <si>
    <t>Entity Name (BackUp)</t>
  </si>
  <si>
    <t>KUKA Aktiengesellschaft (501101)</t>
  </si>
  <si>
    <t>SON-US-Holding</t>
  </si>
  <si>
    <t>KUKA U.S. Holdings Company LLC (101117)</t>
  </si>
  <si>
    <t>Bopp &amp; Reuther Anlagen-Verwaltungsgesellschaft mbH (301110)</t>
  </si>
  <si>
    <t>KUKA Deutschland GmbH   (101301)</t>
  </si>
  <si>
    <t>SON-RE-GmbH</t>
  </si>
  <si>
    <t>KUKA Real Estate Management GmbH (501200)</t>
  </si>
  <si>
    <t>SON-RE-KG</t>
  </si>
  <si>
    <t>KUKA Real Estate GmbH &amp; Co. KG (501201)</t>
  </si>
  <si>
    <t>Device Insight GmbH (501106)</t>
  </si>
  <si>
    <t>KUKA Iberia, S.A.U.  (101105)</t>
  </si>
  <si>
    <t>KUKA AUTOMATISME + ROBOTIQUE S.A.S. (101307)</t>
  </si>
  <si>
    <t>KUKA Hungaria Kft.  (101313)</t>
  </si>
  <si>
    <t>SON-HUB-HU</t>
  </si>
  <si>
    <t>KUKA Hungaria Kft., CF-Hub (101314)</t>
  </si>
  <si>
    <t>KUKA Roboter Italia S.p.A. (101308)</t>
  </si>
  <si>
    <t>KUKA Russia OOO  (103324)</t>
  </si>
  <si>
    <t>KUKA Robotics China Co. Ltd. (103327)</t>
  </si>
  <si>
    <t>KUKA Robotics Manufacturing China Co. Ltd. (103328)</t>
  </si>
  <si>
    <t>KUKA-KRG-CN</t>
  </si>
  <si>
    <t>KUKA Robotics Guangdong Co., Ltd. (103329)</t>
  </si>
  <si>
    <t>KIG-CN</t>
  </si>
  <si>
    <t>KUKA Industries Guangdong (103333)</t>
  </si>
  <si>
    <t>KUKA India Pvt. Ltd.  (103321)</t>
  </si>
  <si>
    <t>KUKA Robotics Korea Co. Ltd. (103313)</t>
  </si>
  <si>
    <t>KUKA Robot Automation Malaysia Sdn BhD (103314)</t>
  </si>
  <si>
    <t>KUKA (Thailand) Co., Ltd. (103331)</t>
  </si>
  <si>
    <t>KUKA Automation Taiwan Ltd. (103317)</t>
  </si>
  <si>
    <t>KUKA Vietnam Co., Ltd. (103332)</t>
  </si>
  <si>
    <t>ROB-VC-PPA</t>
  </si>
  <si>
    <t>Visual Components PPA (101319)</t>
  </si>
  <si>
    <t>SYS-SY-GmbH</t>
  </si>
  <si>
    <t>SYS-A&amp;T</t>
  </si>
  <si>
    <t>KUKA Assembly &amp; Test GmbH (201203)</t>
  </si>
  <si>
    <t>SYS-Faude</t>
  </si>
  <si>
    <t>SYS-SBASE-CZ</t>
  </si>
  <si>
    <t>KUKA S-Base s.r.o. i.L. (101124)</t>
  </si>
  <si>
    <t>SYS-AERO-FR</t>
  </si>
  <si>
    <t>KUKA Systems Aerospace SAS (103139)</t>
  </si>
  <si>
    <t>KUKA AUTOMATIZARE ROMANIA S.R.L. (103137)</t>
  </si>
  <si>
    <t>SYS-SK</t>
  </si>
  <si>
    <t>SYS-A&amp;T-US</t>
  </si>
  <si>
    <t>KUKA Assembly and Test Corporation (201205)</t>
  </si>
  <si>
    <t>KUKA Toledo Production Operations, LLC (101118)</t>
  </si>
  <si>
    <t>KUKA Automation Equipment (Shanghai) Co., Ltd.  (103119)</t>
  </si>
  <si>
    <t>KUKA-AUTO-CN</t>
  </si>
  <si>
    <t>IND-KIA</t>
  </si>
  <si>
    <t>SYS-CN</t>
  </si>
  <si>
    <t>KUKA Systems (China) Co. Ltd. (101119)</t>
  </si>
  <si>
    <t>IND-BE</t>
  </si>
  <si>
    <t>IND-UK</t>
  </si>
  <si>
    <t>KUKA Systems UK Limited (202230)</t>
  </si>
  <si>
    <t>IND-IN</t>
  </si>
  <si>
    <t>KUKA Systems (India) Pvt. Ltd. (202240)</t>
  </si>
  <si>
    <t>Reis Group Holding GmbH &amp; Co. KG (202102)</t>
  </si>
  <si>
    <t>IND-KIO</t>
  </si>
  <si>
    <t>Verwaltungsgesellschaft Walter Reis GmbH (202105)</t>
  </si>
  <si>
    <t>Walter Reis GmbH &amp; Co KG (202106)</t>
  </si>
  <si>
    <t>WR Vermögensverwaltungs GmbH (202107)</t>
  </si>
  <si>
    <t>IND-CZ</t>
  </si>
  <si>
    <t>KUKA Automation ČR s.r.o. i.L. (202121)</t>
  </si>
  <si>
    <t>Reis Espana S.L. i.L. (202125)</t>
  </si>
  <si>
    <t>Reis Robotics USA Inc.  (202128)</t>
  </si>
  <si>
    <t>IND-CN</t>
  </si>
  <si>
    <t>IND-SG</t>
  </si>
  <si>
    <t>SL-WDS-PPA</t>
  </si>
  <si>
    <t>Swisslog PPA / WDS (204800)</t>
  </si>
  <si>
    <t>SL-HCS-PPA</t>
  </si>
  <si>
    <t>Swisslog PPA / HCS (204810)</t>
  </si>
  <si>
    <t>SL-HQ-PPA</t>
  </si>
  <si>
    <t>Swisslog PPA / HQ (204820)</t>
  </si>
  <si>
    <t>SL-H-CH</t>
  </si>
  <si>
    <t>SL-HCS-HOL</t>
  </si>
  <si>
    <t>SL-HC-CH</t>
  </si>
  <si>
    <t>Swisslog Healthcare AG (204410)</t>
  </si>
  <si>
    <t>SL-HC-CN</t>
  </si>
  <si>
    <t>Swisslog Healthcare Shanghai Co., Ltd. (204420)</t>
  </si>
  <si>
    <t>Swisslog France SAS (204150)</t>
  </si>
  <si>
    <t>Swisslog Italia S.r.l. (204130)</t>
  </si>
  <si>
    <t>SL-HC-IT</t>
  </si>
  <si>
    <t>Swisslog Healthcare Italy SpA  (204370)</t>
  </si>
  <si>
    <t>Swissog Healthcare Netherlands B.V. (204280)</t>
  </si>
  <si>
    <t>Swisslog Logistics, Inc. (204070)</t>
  </si>
  <si>
    <t>Translogic CORPORATION (204090)</t>
  </si>
  <si>
    <t>Translogic Ltd. (Canada) (204100)</t>
  </si>
  <si>
    <t>Swisslog Healthcare Korea Co., Ltd.  (204350)</t>
  </si>
  <si>
    <t>Swisslog (Malaysia) Sdn Bhd (204190)</t>
  </si>
  <si>
    <t>Swisslog Singapore Pte Ltd. (204210)</t>
  </si>
  <si>
    <t>Swisslog Healthcare Asia Pacific Pte. Ltd.  (204140)</t>
  </si>
  <si>
    <t>Swisslog Australia Pty Ltd. (204180)</t>
  </si>
  <si>
    <t>Swisslog Australia Pty Limited (New Zealand Branch) (204340)</t>
  </si>
  <si>
    <t>Swisslog Middle East LLC (204030)</t>
  </si>
  <si>
    <t>SL-HCS-MEA</t>
  </si>
  <si>
    <t>Swisslog Healthcare Trading MEA LLC (204360)</t>
  </si>
  <si>
    <t>KUKA Auto CN (103120)</t>
  </si>
  <si>
    <t>KUKA Systems de Mexico S. de R.L. de C.V. (101115)</t>
  </si>
  <si>
    <t>Swisslog Technology Center Austria GmbH (204270)</t>
  </si>
  <si>
    <t>Swisslog Technology Center Netherlands B.V. (204390)</t>
  </si>
  <si>
    <t>Swisslog Technology Center Sweden AB (204260)</t>
  </si>
  <si>
    <t>KUKA Robotics UK Limited (103110)</t>
  </si>
  <si>
    <t>LA-TC</t>
  </si>
  <si>
    <t>LA-IS</t>
  </si>
  <si>
    <t>LA-AS</t>
  </si>
  <si>
    <t>LA-CS</t>
  </si>
  <si>
    <t>LA-CORP</t>
  </si>
  <si>
    <t>CORP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</si>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</sst>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2]\ * #,##0.00_ ;_ [$€-2]\ * \-#,##0.00_ ;_ [$€-2]\ * &quot;-&quot;??_ "/>
    <numFmt numFmtId="165" formatCode="0.0000"/>
    <numFmt numFmtId="166" formatCode="0.00000"/>
    <numFmt numFmtId="167" formatCode="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Tahoma"/>
      <family val="2"/>
    </font>
    <font>
      <b/>
      <sz val="16"/>
      <color theme="1"/>
      <name val="Calibri"/>
      <family val="2"/>
      <scheme val="minor"/>
    </font>
    <font>
      <b/>
      <sz val="11"/>
      <color rgb="FFFF5800"/>
      <name val="Calibri"/>
      <family val="2"/>
      <scheme val="minor"/>
    </font>
    <font>
      <b/>
      <sz val="12"/>
      <color rgb="FFFF5800"/>
      <name val="Calibri"/>
      <family val="2"/>
      <scheme val="minor"/>
    </font>
    <font>
      <b/>
      <sz val="18"/>
      <color theme="1"/>
      <name val="Calibri"/>
      <family val="2"/>
      <scheme val="minor"/>
    </font>
    <font>
      <sz val="11"/>
      <color rgb="FFFF5800"/>
      <name val="Calibri"/>
      <family val="2"/>
      <scheme val="minor"/>
    </font>
    <font>
      <sz val="11"/>
      <name val="Calibri"/>
      <family val="2"/>
      <scheme val="minor"/>
    </font>
    <font>
      <b/>
      <sz val="16"/>
      <color rgb="FFFF5800"/>
      <name val="Calibri"/>
      <family val="2"/>
      <scheme val="minor"/>
    </font>
    <font>
      <sz val="10"/>
      <name val="Arial"/>
      <family val="2"/>
    </font>
    <font>
      <b/>
      <sz val="11"/>
      <color theme="9" tint="-0.249977111117893"/>
      <name val="Calibri"/>
      <family val="2"/>
      <scheme val="minor"/>
    </font>
    <font>
      <b/>
      <u/>
      <sz val="11"/>
      <color theme="1"/>
      <name val="Calibri"/>
      <family val="2"/>
      <scheme val="minor"/>
    </font>
    <font>
      <b/>
      <sz val="12"/>
      <color rgb="FF33689D"/>
      <name val="Calibri"/>
      <family val="2"/>
      <scheme val="minor"/>
    </font>
    <font>
      <b/>
      <sz val="11"/>
      <color rgb="FF33689D"/>
      <name val="Calibri"/>
      <family val="2"/>
      <scheme val="minor"/>
    </font>
    <font>
      <sz val="11"/>
      <color indexed="8"/>
      <name val="Calibri"/>
      <family val="2"/>
      <scheme val="minor"/>
    </font>
    <font>
      <sz val="10"/>
      <name val="Arial"/>
      <family val="2"/>
    </font>
    <font>
      <b/>
      <sz val="11"/>
      <color rgb="FFC00000"/>
      <name val="Calibri"/>
      <family val="2"/>
      <scheme val="minor"/>
    </font>
    <font>
      <sz val="11"/>
      <color rgb="FFFF0000"/>
      <name val="Calibri"/>
      <family val="2"/>
      <scheme val="minor"/>
    </font>
    <font>
      <i/>
      <sz val="11"/>
      <color theme="1"/>
      <name val="Calibri"/>
      <family val="2"/>
      <scheme val="minor"/>
    </font>
    <font>
      <b/>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DECC"/>
        <bgColor indexed="64"/>
      </patternFill>
    </fill>
    <fill>
      <patternFill patternType="solid">
        <fgColor rgb="FFB8D0E8"/>
        <bgColor indexed="64"/>
      </patternFill>
    </fill>
    <fill>
      <patternFill patternType="solid">
        <fgColor rgb="FFFFFF99"/>
        <bgColor indexed="64"/>
      </patternFill>
    </fill>
  </fills>
  <borders count="3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ck">
        <color theme="0"/>
      </bottom>
      <diagonal/>
    </border>
    <border>
      <left/>
      <right style="thick">
        <color indexed="64"/>
      </right>
      <top style="medium">
        <color indexed="64"/>
      </top>
      <bottom style="thick">
        <color theme="0"/>
      </bottom>
      <diagonal/>
    </border>
    <border>
      <left/>
      <right/>
      <top style="thick">
        <color theme="0"/>
      </top>
      <bottom style="thick">
        <color theme="0"/>
      </bottom>
      <diagonal/>
    </border>
    <border>
      <left/>
      <right style="thick">
        <color indexed="64"/>
      </right>
      <top style="thick">
        <color theme="0"/>
      </top>
      <bottom style="thick">
        <color theme="0"/>
      </bottom>
      <diagonal/>
    </border>
    <border>
      <left/>
      <right style="thick">
        <color indexed="64"/>
      </right>
      <top/>
      <bottom style="medium">
        <color indexed="64"/>
      </bottom>
      <diagonal/>
    </border>
    <border>
      <left style="thin">
        <color indexed="64"/>
      </left>
      <right style="thick">
        <color indexed="64"/>
      </right>
      <top/>
      <bottom/>
      <diagonal/>
    </border>
    <border>
      <left style="thick">
        <color indexed="64"/>
      </left>
      <right/>
      <top style="thick">
        <color theme="0"/>
      </top>
      <bottom style="thick">
        <color theme="0"/>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1">
    <xf numFmtId="0" fontId="0" fillId="0" borderId="0"/>
    <xf numFmtId="0" fontId="11" fillId="0" borderId="0"/>
    <xf numFmtId="164" fontId="11" fillId="0" borderId="0" applyFont="0" applyFill="0" applyBorder="0" applyAlignment="0" applyProtection="0"/>
    <xf numFmtId="9" fontId="11" fillId="0" borderId="0" applyFont="0" applyFill="0" applyBorder="0" applyAlignment="0" applyProtection="0"/>
    <xf numFmtId="0" fontId="16" fillId="0" borderId="0"/>
    <xf numFmtId="0" fontId="11" fillId="0" borderId="0"/>
    <xf numFmtId="0" fontId="11" fillId="0" borderId="0"/>
    <xf numFmtId="0" fontId="16" fillId="0" borderId="0"/>
    <xf numFmtId="0" fontId="11" fillId="0" borderId="0"/>
    <xf numFmtId="0" fontId="1" fillId="0" borderId="0"/>
    <xf numFmtId="9" fontId="1" fillId="0" borderId="0" applyFont="0" applyFill="0" applyBorder="0" applyAlignment="0" applyProtection="0"/>
  </cellStyleXfs>
  <cellXfs count="132">
    <xf numFmtId="0" fontId="0" fillId="0" borderId="0" xfId="0"/>
    <xf numFmtId="0" fontId="0" fillId="0" borderId="0" xfId="0"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8" xfId="0" applyBorder="1" applyAlignment="1">
      <alignment vertical="center"/>
    </xf>
    <xf numFmtId="0" fontId="0" fillId="0" borderId="0" xfId="0" applyFill="1" applyAlignment="1">
      <alignment vertical="center"/>
    </xf>
    <xf numFmtId="0" fontId="2" fillId="0" borderId="0" xfId="0" applyFont="1" applyAlignment="1">
      <alignment vertical="center"/>
    </xf>
    <xf numFmtId="0" fontId="4" fillId="0" borderId="0" xfId="0" applyFont="1" applyBorder="1" applyAlignment="1">
      <alignment vertical="center"/>
    </xf>
    <xf numFmtId="0" fontId="6" fillId="0" borderId="0" xfId="0" applyFont="1" applyAlignment="1">
      <alignment vertical="center"/>
    </xf>
    <xf numFmtId="0" fontId="7" fillId="0" borderId="1" xfId="0" applyFont="1" applyBorder="1" applyAlignment="1">
      <alignment vertical="center"/>
    </xf>
    <xf numFmtId="0" fontId="0" fillId="0" borderId="3" xfId="0" applyFill="1" applyBorder="1" applyAlignment="1">
      <alignment vertical="center"/>
    </xf>
    <xf numFmtId="0" fontId="0" fillId="0" borderId="0" xfId="0" applyFill="1" applyBorder="1" applyAlignment="1">
      <alignment vertical="center"/>
    </xf>
    <xf numFmtId="0" fontId="10" fillId="0" borderId="0" xfId="0" applyFont="1" applyFill="1" applyBorder="1" applyAlignment="1">
      <alignment vertical="center"/>
    </xf>
    <xf numFmtId="0" fontId="2" fillId="2" borderId="9" xfId="0" applyFont="1" applyFill="1" applyBorder="1" applyAlignment="1">
      <alignment vertical="center"/>
    </xf>
    <xf numFmtId="0" fontId="0" fillId="0" borderId="0" xfId="0" applyBorder="1" applyAlignment="1">
      <alignment horizontal="right" vertical="center"/>
    </xf>
    <xf numFmtId="0" fontId="8" fillId="0" borderId="0" xfId="0" applyFont="1" applyFill="1" applyBorder="1" applyAlignment="1">
      <alignment vertical="center"/>
    </xf>
    <xf numFmtId="0" fontId="11" fillId="0" borderId="0" xfId="1" applyFont="1" applyAlignment="1">
      <alignment horizontal="left"/>
    </xf>
    <xf numFmtId="0" fontId="11" fillId="0" borderId="0" xfId="1" applyFont="1" applyFill="1" applyAlignment="1">
      <alignment horizontal="left"/>
    </xf>
    <xf numFmtId="14" fontId="0" fillId="3" borderId="5" xfId="0" applyNumberFormat="1" applyFill="1" applyBorder="1" applyAlignment="1">
      <alignment vertical="center"/>
    </xf>
    <xf numFmtId="0" fontId="5" fillId="0" borderId="0" xfId="0" applyFont="1" applyFill="1" applyBorder="1" applyAlignment="1">
      <alignment vertical="center"/>
    </xf>
    <xf numFmtId="0" fontId="11" fillId="0" borderId="0" xfId="1" applyFill="1" applyBorder="1" applyAlignment="1" applyProtection="1"/>
    <xf numFmtId="14" fontId="0" fillId="3" borderId="13" xfId="0" applyNumberFormat="1" applyFill="1" applyBorder="1" applyAlignment="1">
      <alignment vertical="center"/>
    </xf>
    <xf numFmtId="0" fontId="2" fillId="2" borderId="10" xfId="0" applyFont="1" applyFill="1" applyBorder="1" applyAlignment="1">
      <alignment vertical="center"/>
    </xf>
    <xf numFmtId="3" fontId="0" fillId="3" borderId="0" xfId="0" applyNumberFormat="1" applyFill="1" applyBorder="1" applyAlignment="1">
      <alignment vertical="center"/>
    </xf>
    <xf numFmtId="0" fontId="0" fillId="3" borderId="13" xfId="0" applyFill="1" applyBorder="1" applyAlignment="1">
      <alignment vertical="center"/>
    </xf>
    <xf numFmtId="0" fontId="8" fillId="0" borderId="0" xfId="0" applyFont="1" applyFill="1" applyBorder="1" applyAlignment="1">
      <alignment horizontal="center" vertical="center"/>
    </xf>
    <xf numFmtId="0" fontId="9" fillId="0" borderId="0" xfId="1" applyFont="1" applyFill="1" applyBorder="1" applyAlignment="1" applyProtection="1">
      <alignment vertical="top"/>
    </xf>
    <xf numFmtId="0" fontId="13" fillId="0" borderId="0" xfId="0" applyFont="1" applyAlignment="1">
      <alignment vertical="center"/>
    </xf>
    <xf numFmtId="3" fontId="2" fillId="2" borderId="11" xfId="0" applyNumberFormat="1" applyFont="1" applyFill="1" applyBorder="1" applyAlignment="1">
      <alignment vertical="center"/>
    </xf>
    <xf numFmtId="0" fontId="0" fillId="0" borderId="0" xfId="0" applyFill="1" applyBorder="1" applyAlignment="1">
      <alignment horizontal="right" vertical="center"/>
    </xf>
    <xf numFmtId="3" fontId="2" fillId="0" borderId="0" xfId="0" applyNumberFormat="1" applyFont="1" applyFill="1" applyBorder="1" applyAlignment="1">
      <alignment vertical="center"/>
    </xf>
    <xf numFmtId="0" fontId="2" fillId="2" borderId="11" xfId="0" applyFont="1" applyFill="1" applyBorder="1" applyAlignment="1">
      <alignment vertical="center"/>
    </xf>
    <xf numFmtId="0" fontId="14" fillId="0" borderId="0" xfId="0" applyFont="1" applyAlignment="1">
      <alignment vertical="center"/>
    </xf>
    <xf numFmtId="14" fontId="0" fillId="4" borderId="5" xfId="0" applyNumberFormat="1" applyFill="1" applyBorder="1" applyAlignment="1">
      <alignment vertical="center"/>
    </xf>
    <xf numFmtId="14" fontId="0" fillId="4" borderId="13" xfId="0" applyNumberFormat="1" applyFill="1" applyBorder="1" applyAlignment="1">
      <alignment vertical="center"/>
    </xf>
    <xf numFmtId="3" fontId="0" fillId="4" borderId="0" xfId="0" applyNumberFormat="1" applyFill="1" applyBorder="1" applyAlignment="1">
      <alignment vertical="center"/>
    </xf>
    <xf numFmtId="0" fontId="0" fillId="4" borderId="13" xfId="0" applyFill="1" applyBorder="1" applyAlignment="1">
      <alignment vertical="center"/>
    </xf>
    <xf numFmtId="0" fontId="0" fillId="3" borderId="2" xfId="0" applyFill="1" applyBorder="1" applyAlignment="1">
      <alignment vertical="top"/>
    </xf>
    <xf numFmtId="0" fontId="0" fillId="3" borderId="3" xfId="0" applyFill="1" applyBorder="1" applyAlignment="1">
      <alignment vertical="top"/>
    </xf>
    <xf numFmtId="0" fontId="0" fillId="3" borderId="4" xfId="0" applyFill="1" applyBorder="1" applyAlignment="1">
      <alignment vertical="top"/>
    </xf>
    <xf numFmtId="0" fontId="0" fillId="3" borderId="5" xfId="0" applyFill="1" applyBorder="1" applyAlignment="1">
      <alignment vertical="top"/>
    </xf>
    <xf numFmtId="0" fontId="0" fillId="3" borderId="0" xfId="0" applyFill="1" applyBorder="1" applyAlignment="1">
      <alignment vertical="top"/>
    </xf>
    <xf numFmtId="0" fontId="0" fillId="3" borderId="6" xfId="0" applyFill="1" applyBorder="1" applyAlignment="1">
      <alignment vertical="top"/>
    </xf>
    <xf numFmtId="0" fontId="0" fillId="3" borderId="7" xfId="0" applyFill="1" applyBorder="1" applyAlignment="1">
      <alignment vertical="top"/>
    </xf>
    <xf numFmtId="0" fontId="0" fillId="3" borderId="1" xfId="0" applyFill="1" applyBorder="1" applyAlignment="1">
      <alignment vertical="top"/>
    </xf>
    <xf numFmtId="0" fontId="0" fillId="3" borderId="8" xfId="0" applyFill="1" applyBorder="1" applyAlignment="1">
      <alignment vertical="top"/>
    </xf>
    <xf numFmtId="0" fontId="0" fillId="3" borderId="20" xfId="0" applyFill="1" applyBorder="1" applyAlignment="1">
      <alignment vertical="center"/>
    </xf>
    <xf numFmtId="0" fontId="0" fillId="2" borderId="20" xfId="0" applyFill="1" applyBorder="1" applyAlignment="1">
      <alignment vertical="center"/>
    </xf>
    <xf numFmtId="0" fontId="0" fillId="2" borderId="21" xfId="0" applyFill="1" applyBorder="1" applyAlignment="1">
      <alignment vertical="center"/>
    </xf>
    <xf numFmtId="0" fontId="0" fillId="3" borderId="22" xfId="0" applyFill="1" applyBorder="1" applyAlignment="1">
      <alignment vertical="center"/>
    </xf>
    <xf numFmtId="0" fontId="0" fillId="2" borderId="22" xfId="0" applyFill="1" applyBorder="1" applyAlignment="1">
      <alignment vertical="center"/>
    </xf>
    <xf numFmtId="0" fontId="0" fillId="2" borderId="23" xfId="0" applyFill="1" applyBorder="1" applyAlignment="1">
      <alignment vertical="center"/>
    </xf>
    <xf numFmtId="14" fontId="0" fillId="3" borderId="18" xfId="0" applyNumberFormat="1" applyFill="1" applyBorder="1" applyAlignment="1">
      <alignment vertical="center"/>
    </xf>
    <xf numFmtId="0" fontId="0" fillId="2" borderId="18" xfId="0" applyFill="1" applyBorder="1" applyAlignment="1">
      <alignment vertical="center"/>
    </xf>
    <xf numFmtId="0" fontId="0" fillId="2" borderId="24" xfId="0" applyFill="1" applyBorder="1" applyAlignment="1">
      <alignment vertical="center"/>
    </xf>
    <xf numFmtId="0" fontId="0" fillId="0" borderId="25" xfId="0" applyBorder="1" applyAlignment="1">
      <alignment horizontal="right" vertical="center" indent="1"/>
    </xf>
    <xf numFmtId="0" fontId="0" fillId="0" borderId="25" xfId="0" applyFont="1" applyBorder="1" applyAlignment="1">
      <alignment horizontal="right" vertical="center" indent="1"/>
    </xf>
    <xf numFmtId="0" fontId="0" fillId="4" borderId="2" xfId="0" applyFill="1" applyBorder="1" applyAlignment="1">
      <alignment vertical="top"/>
    </xf>
    <xf numFmtId="0" fontId="0" fillId="4" borderId="3" xfId="0" applyFill="1" applyBorder="1" applyAlignment="1">
      <alignment vertical="top"/>
    </xf>
    <xf numFmtId="0" fontId="0" fillId="4" borderId="4" xfId="0" applyFill="1" applyBorder="1" applyAlignment="1">
      <alignment vertical="top"/>
    </xf>
    <xf numFmtId="0" fontId="0" fillId="4" borderId="5" xfId="0" applyFill="1" applyBorder="1" applyAlignment="1">
      <alignment vertical="top"/>
    </xf>
    <xf numFmtId="0" fontId="0" fillId="4" borderId="0" xfId="0" applyFill="1" applyBorder="1" applyAlignment="1">
      <alignment vertical="top"/>
    </xf>
    <xf numFmtId="0" fontId="0" fillId="4" borderId="6" xfId="0" applyFill="1" applyBorder="1" applyAlignment="1">
      <alignment vertical="top"/>
    </xf>
    <xf numFmtId="0" fontId="0" fillId="4" borderId="7" xfId="0" applyFill="1" applyBorder="1" applyAlignment="1">
      <alignment vertical="top"/>
    </xf>
    <xf numFmtId="0" fontId="0" fillId="4" borderId="1" xfId="0" applyFill="1" applyBorder="1" applyAlignment="1">
      <alignment vertical="top"/>
    </xf>
    <xf numFmtId="0" fontId="0" fillId="4" borderId="8" xfId="0" applyFill="1" applyBorder="1" applyAlignment="1">
      <alignment vertical="top"/>
    </xf>
    <xf numFmtId="0" fontId="0" fillId="4" borderId="20" xfId="0" applyFill="1" applyBorder="1" applyAlignment="1">
      <alignment vertical="center"/>
    </xf>
    <xf numFmtId="0" fontId="0" fillId="4" borderId="22" xfId="0" applyFill="1" applyBorder="1" applyAlignment="1">
      <alignment vertical="center"/>
    </xf>
    <xf numFmtId="14" fontId="0" fillId="4" borderId="18" xfId="0" applyNumberFormat="1" applyFill="1" applyBorder="1" applyAlignment="1">
      <alignment vertical="center"/>
    </xf>
    <xf numFmtId="0" fontId="0" fillId="3" borderId="26" xfId="0" applyFill="1" applyBorder="1" applyAlignment="1">
      <alignment vertical="center"/>
    </xf>
    <xf numFmtId="0" fontId="0" fillId="3" borderId="23" xfId="0" applyFill="1" applyBorder="1" applyAlignment="1">
      <alignment vertical="center"/>
    </xf>
    <xf numFmtId="0" fontId="3" fillId="3" borderId="26" xfId="0" applyFont="1" applyFill="1" applyBorder="1" applyAlignment="1">
      <alignment vertical="center"/>
    </xf>
    <xf numFmtId="0" fontId="3" fillId="3" borderId="22" xfId="0" applyFont="1" applyFill="1" applyBorder="1" applyAlignment="1">
      <alignment vertical="center"/>
    </xf>
    <xf numFmtId="0" fontId="3" fillId="3" borderId="23" xfId="0" applyFont="1" applyFill="1" applyBorder="1" applyAlignment="1">
      <alignment vertical="center"/>
    </xf>
    <xf numFmtId="0" fontId="0" fillId="0" borderId="0" xfId="0" applyFont="1" applyAlignment="1">
      <alignment vertical="center"/>
    </xf>
    <xf numFmtId="0" fontId="0" fillId="4" borderId="26" xfId="0" applyFill="1" applyBorder="1" applyAlignment="1">
      <alignment vertical="center"/>
    </xf>
    <xf numFmtId="0" fontId="0" fillId="4" borderId="23" xfId="0" applyFill="1" applyBorder="1" applyAlignment="1">
      <alignment vertical="center"/>
    </xf>
    <xf numFmtId="0" fontId="3" fillId="4" borderId="26" xfId="0" applyFont="1" applyFill="1" applyBorder="1" applyAlignment="1">
      <alignment vertical="center"/>
    </xf>
    <xf numFmtId="0" fontId="3" fillId="4" borderId="22" xfId="0" applyFont="1" applyFill="1" applyBorder="1" applyAlignment="1">
      <alignment vertical="center"/>
    </xf>
    <xf numFmtId="0" fontId="3" fillId="4" borderId="23" xfId="0" applyFont="1" applyFill="1" applyBorder="1" applyAlignment="1">
      <alignment vertical="center"/>
    </xf>
    <xf numFmtId="0" fontId="2" fillId="2" borderId="11" xfId="0" applyFont="1" applyFill="1" applyBorder="1" applyAlignment="1">
      <alignment horizontal="center" vertical="center"/>
    </xf>
    <xf numFmtId="0" fontId="0" fillId="2" borderId="13" xfId="0" applyFill="1" applyBorder="1" applyAlignment="1">
      <alignment vertical="center"/>
    </xf>
    <xf numFmtId="9" fontId="0" fillId="2" borderId="6" xfId="0" applyNumberFormat="1" applyFill="1" applyBorder="1" applyAlignment="1">
      <alignment vertical="center"/>
    </xf>
    <xf numFmtId="4" fontId="0" fillId="2" borderId="2" xfId="0" applyNumberFormat="1" applyFill="1" applyBorder="1" applyAlignment="1">
      <alignment horizontal="right" vertical="center"/>
    </xf>
    <xf numFmtId="0" fontId="0" fillId="2" borderId="4" xfId="0" applyFill="1" applyBorder="1" applyAlignment="1">
      <alignment horizontal="right" vertical="center"/>
    </xf>
    <xf numFmtId="4" fontId="0" fillId="2" borderId="5" xfId="0" applyNumberFormat="1" applyFill="1" applyBorder="1" applyAlignment="1">
      <alignment horizontal="right" vertical="center"/>
    </xf>
    <xf numFmtId="0" fontId="0" fillId="2" borderId="6" xfId="0" applyFill="1" applyBorder="1" applyAlignment="1">
      <alignment horizontal="right" vertical="center"/>
    </xf>
    <xf numFmtId="0" fontId="0" fillId="0" borderId="29" xfId="0" applyFill="1" applyBorder="1" applyAlignment="1">
      <alignment horizontal="right" vertical="center"/>
    </xf>
    <xf numFmtId="0" fontId="0" fillId="0" borderId="30" xfId="0" applyBorder="1" applyAlignment="1">
      <alignment vertical="center"/>
    </xf>
    <xf numFmtId="0" fontId="0" fillId="0" borderId="31" xfId="0" applyFill="1" applyBorder="1" applyAlignment="1">
      <alignment horizontal="right" vertical="center"/>
    </xf>
    <xf numFmtId="4" fontId="0" fillId="2" borderId="7" xfId="0" applyNumberFormat="1" applyFill="1" applyBorder="1" applyAlignment="1">
      <alignment horizontal="right" vertical="center"/>
    </xf>
    <xf numFmtId="0" fontId="0" fillId="2" borderId="8" xfId="0" applyFill="1" applyBorder="1" applyAlignment="1">
      <alignment horizontal="right" vertical="center"/>
    </xf>
    <xf numFmtId="3" fontId="2" fillId="2" borderId="10" xfId="0" applyNumberFormat="1" applyFont="1" applyFill="1" applyBorder="1" applyAlignment="1">
      <alignment vertical="center"/>
    </xf>
    <xf numFmtId="9" fontId="2" fillId="2" borderId="11" xfId="0" applyNumberFormat="1" applyFont="1" applyFill="1" applyBorder="1" applyAlignment="1">
      <alignment vertical="center"/>
    </xf>
    <xf numFmtId="3" fontId="2" fillId="2" borderId="8" xfId="0" applyNumberFormat="1" applyFont="1" applyFill="1" applyBorder="1" applyAlignment="1">
      <alignment vertical="center"/>
    </xf>
    <xf numFmtId="165" fontId="0" fillId="2" borderId="13" xfId="0" applyNumberFormat="1" applyFill="1" applyBorder="1" applyAlignment="1">
      <alignment vertical="center"/>
    </xf>
    <xf numFmtId="9" fontId="2" fillId="2" borderId="10" xfId="10" applyFont="1" applyFill="1" applyBorder="1" applyAlignment="1">
      <alignment vertical="center"/>
    </xf>
    <xf numFmtId="0" fontId="17" fillId="0" borderId="0" xfId="0" applyFont="1" applyAlignment="1">
      <alignment horizontal="left"/>
    </xf>
    <xf numFmtId="0" fontId="7" fillId="0" borderId="0" xfId="0" applyFont="1" applyBorder="1" applyAlignment="1">
      <alignment vertical="center"/>
    </xf>
    <xf numFmtId="166" fontId="18" fillId="5" borderId="32" xfId="0" applyNumberFormat="1" applyFont="1" applyFill="1" applyBorder="1" applyAlignment="1">
      <alignment vertical="center"/>
    </xf>
    <xf numFmtId="0" fontId="2"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0" fillId="0" borderId="0" xfId="0" applyAlignment="1">
      <alignment horizontal="center" vertical="center"/>
    </xf>
    <xf numFmtId="0" fontId="2" fillId="0" borderId="0" xfId="0" applyFont="1" applyFill="1" applyBorder="1" applyAlignment="1">
      <alignment horizontal="center" vertical="center" wrapText="1"/>
    </xf>
    <xf numFmtId="0" fontId="19" fillId="0" borderId="25" xfId="0" applyFont="1" applyBorder="1" applyAlignment="1">
      <alignment horizontal="right" vertical="center" indent="1"/>
    </xf>
    <xf numFmtId="0" fontId="5" fillId="0" borderId="0" xfId="0" applyFont="1"/>
    <xf numFmtId="0" fontId="20" fillId="3" borderId="22" xfId="0" applyFont="1" applyFill="1" applyBorder="1" applyAlignment="1">
      <alignment vertical="center"/>
    </xf>
    <xf numFmtId="0" fontId="0" fillId="0" borderId="0" xfId="0" applyFill="1" applyBorder="1" applyAlignment="1">
      <alignment vertical="top"/>
    </xf>
    <xf numFmtId="0" fontId="19" fillId="0" borderId="0" xfId="0" applyFont="1" applyAlignment="1">
      <alignment vertical="center"/>
    </xf>
    <xf numFmtId="0" fontId="21" fillId="0" borderId="0" xfId="0" applyFont="1" applyFill="1" applyAlignment="1">
      <alignment horizontal="right" vertical="center"/>
    </xf>
    <xf numFmtId="167" fontId="0" fillId="0" borderId="32" xfId="0" applyNumberFormat="1" applyBorder="1" applyAlignment="1">
      <alignment vertical="center"/>
    </xf>
    <xf numFmtId="0" fontId="0" fillId="0" borderId="0" xfId="0" applyAlignment="1">
      <alignment horizontal="left" vertical="top" wrapText="1"/>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33" xfId="0" applyBorder="1" applyAlignment="1">
      <alignment horizontal="left" vertical="center" wrapText="1"/>
    </xf>
    <xf numFmtId="0" fontId="0" fillId="0" borderId="0" xfId="0" applyBorder="1" applyAlignment="1">
      <alignment horizontal="left" vertical="center" wrapText="1"/>
    </xf>
    <xf numFmtId="0" fontId="0" fillId="0" borderId="34"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cellXfs>
  <cellStyles count="11">
    <cellStyle name="Euro" xfId="2" xr:uid="{00000000-0005-0000-0000-000000000000}"/>
    <cellStyle name="Prozent" xfId="10" builtinId="5"/>
    <cellStyle name="Prozent 2" xfId="3" xr:uid="{00000000-0005-0000-0000-000002000000}"/>
    <cellStyle name="Standard" xfId="0" builtinId="0"/>
    <cellStyle name="Standard 2" xfId="1" xr:uid="{00000000-0005-0000-0000-000004000000}"/>
    <cellStyle name="Standard 3" xfId="4" xr:uid="{00000000-0005-0000-0000-000005000000}"/>
    <cellStyle name="Standard 4" xfId="5" xr:uid="{00000000-0005-0000-0000-000006000000}"/>
    <cellStyle name="Standard 5" xfId="6" xr:uid="{00000000-0005-0000-0000-000007000000}"/>
    <cellStyle name="Standard 6" xfId="7" xr:uid="{00000000-0005-0000-0000-000008000000}"/>
    <cellStyle name="Standard 7" xfId="8" xr:uid="{00000000-0005-0000-0000-000009000000}"/>
    <cellStyle name="Standard 8" xfId="9" xr:uid="{00000000-0005-0000-0000-00000A000000}"/>
  </cellStyles>
  <dxfs count="0"/>
  <tableStyles count="0" defaultTableStyle="TableStyleMedium2" defaultPivotStyle="PivotStyleLight16"/>
  <colors>
    <mruColors>
      <color rgb="FFFFDECC"/>
      <color rgb="FFFFFFCC"/>
      <color rgb="FF33689D"/>
      <color rgb="FFB8D0E8"/>
      <color rgb="FFCCFFCC"/>
      <color rgb="FFFF5800"/>
      <color rgb="FFFFCC00"/>
      <color rgb="FFFF96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7</xdr:col>
      <xdr:colOff>628650</xdr:colOff>
      <xdr:row>1</xdr:row>
      <xdr:rowOff>57150</xdr:rowOff>
    </xdr:from>
    <xdr:to>
      <xdr:col>10</xdr:col>
      <xdr:colOff>655652</xdr:colOff>
      <xdr:row>2</xdr:row>
      <xdr:rowOff>167005</xdr:rowOff>
    </xdr:to>
    <xdr:pic>
      <xdr:nvPicPr>
        <xdr:cNvPr id="2" name="Grafik 1">
          <a:extLst>
            <a:ext uri="{FF2B5EF4-FFF2-40B4-BE49-F238E27FC236}">
              <a16:creationId xmlns:a16="http://schemas.microsoft.com/office/drawing/2014/main" id="{C3B3FCF5-D263-4CA2-A5F5-42248F3170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72100" y="161925"/>
          <a:ext cx="2313002" cy="405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414368</xdr:colOff>
      <xdr:row>1</xdr:row>
      <xdr:rowOff>137558</xdr:rowOff>
    </xdr:from>
    <xdr:to>
      <xdr:col>10</xdr:col>
      <xdr:colOff>917620</xdr:colOff>
      <xdr:row>2</xdr:row>
      <xdr:rowOff>247413</xdr:rowOff>
    </xdr:to>
    <xdr:pic>
      <xdr:nvPicPr>
        <xdr:cNvPr id="2" name="Grafik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5793" y="318533"/>
          <a:ext cx="2313002" cy="3956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414368</xdr:colOff>
      <xdr:row>1</xdr:row>
      <xdr:rowOff>128033</xdr:rowOff>
    </xdr:from>
    <xdr:to>
      <xdr:col>11</xdr:col>
      <xdr:colOff>3219</xdr:colOff>
      <xdr:row>2</xdr:row>
      <xdr:rowOff>237888</xdr:rowOff>
    </xdr:to>
    <xdr:pic>
      <xdr:nvPicPr>
        <xdr:cNvPr id="3" name="Grafik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4218" y="309008"/>
          <a:ext cx="2513027" cy="39560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3.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2DE47-4F66-4F38-B9EF-F2CC7B86F0A9}">
  <dimension ref="B1:M27"/>
  <sheetViews>
    <sheetView showGridLines="0" tabSelected="1" zoomScaleNormal="100" workbookViewId="0">
      <selection activeCell="A2" sqref="A2"/>
    </sheetView>
  </sheetViews>
  <sheetFormatPr baseColWidth="10" defaultRowHeight="14.4" x14ac:dyDescent="0.3"/>
  <cols>
    <col min="1" max="1" width="2.5546875" customWidth="1"/>
  </cols>
  <sheetData>
    <row r="1" spans="2:13" ht="8.25" customHeight="1" x14ac:dyDescent="0.3"/>
    <row r="2" spans="2:13" ht="23.4" x14ac:dyDescent="0.3">
      <c r="B2" s="14" t="s">
        <v>88</v>
      </c>
      <c r="C2" s="8"/>
      <c r="D2" s="8"/>
      <c r="E2" s="8"/>
      <c r="F2" s="1"/>
      <c r="G2" s="1"/>
      <c r="H2" s="1"/>
      <c r="I2" s="1"/>
      <c r="J2" s="1"/>
      <c r="K2" s="1"/>
      <c r="L2" s="1"/>
      <c r="M2" s="1"/>
    </row>
    <row r="3" spans="2:13" ht="15.6" x14ac:dyDescent="0.3">
      <c r="B3" s="13" t="s">
        <v>89</v>
      </c>
      <c r="C3" s="11"/>
      <c r="D3" s="11"/>
      <c r="E3" s="1"/>
      <c r="F3" s="1"/>
      <c r="G3" s="1"/>
      <c r="H3" s="1"/>
      <c r="I3" s="1"/>
      <c r="J3" s="1"/>
      <c r="K3" s="1"/>
      <c r="L3" s="1"/>
      <c r="M3" s="1"/>
    </row>
    <row r="5" spans="2:13" ht="73.5" customHeight="1" x14ac:dyDescent="0.3">
      <c r="B5" s="116" t="s">
        <v>101</v>
      </c>
      <c r="C5" s="116"/>
      <c r="D5" s="116"/>
      <c r="E5" s="116"/>
      <c r="F5" s="116"/>
      <c r="G5" s="116"/>
      <c r="H5" s="116"/>
      <c r="I5" s="116"/>
      <c r="J5" s="116"/>
      <c r="K5" s="116"/>
    </row>
    <row r="7" spans="2:13" x14ac:dyDescent="0.3">
      <c r="B7" s="110" t="s">
        <v>298</v>
      </c>
    </row>
    <row r="8" spans="2:13" ht="5.25" customHeight="1" x14ac:dyDescent="0.3"/>
    <row r="9" spans="2:13" x14ac:dyDescent="0.3">
      <c r="B9" s="116" t="s">
        <v>300</v>
      </c>
      <c r="C9" s="116"/>
      <c r="D9" s="116"/>
      <c r="E9" s="116"/>
      <c r="F9" s="116"/>
      <c r="G9" s="116"/>
      <c r="H9" s="116"/>
      <c r="I9" s="116"/>
      <c r="J9" s="116"/>
      <c r="K9" s="116"/>
    </row>
    <row r="10" spans="2:13" x14ac:dyDescent="0.3">
      <c r="B10" s="116"/>
      <c r="C10" s="116"/>
      <c r="D10" s="116"/>
      <c r="E10" s="116"/>
      <c r="F10" s="116"/>
      <c r="G10" s="116"/>
      <c r="H10" s="116"/>
      <c r="I10" s="116"/>
      <c r="J10" s="116"/>
      <c r="K10" s="116"/>
    </row>
    <row r="11" spans="2:13" x14ac:dyDescent="0.3">
      <c r="B11" s="116"/>
      <c r="C11" s="116"/>
      <c r="D11" s="116"/>
      <c r="E11" s="116"/>
      <c r="F11" s="116"/>
      <c r="G11" s="116"/>
      <c r="H11" s="116"/>
      <c r="I11" s="116"/>
      <c r="J11" s="116"/>
      <c r="K11" s="116"/>
    </row>
    <row r="12" spans="2:13" x14ac:dyDescent="0.3">
      <c r="B12" s="116"/>
      <c r="C12" s="116"/>
      <c r="D12" s="116"/>
      <c r="E12" s="116"/>
      <c r="F12" s="116"/>
      <c r="G12" s="116"/>
      <c r="H12" s="116"/>
      <c r="I12" s="116"/>
      <c r="J12" s="116"/>
      <c r="K12" s="116"/>
    </row>
    <row r="13" spans="2:13" x14ac:dyDescent="0.3">
      <c r="B13" s="116"/>
      <c r="C13" s="116"/>
      <c r="D13" s="116"/>
      <c r="E13" s="116"/>
      <c r="F13" s="116"/>
      <c r="G13" s="116"/>
      <c r="H13" s="116"/>
      <c r="I13" s="116"/>
      <c r="J13" s="116"/>
      <c r="K13" s="116"/>
    </row>
    <row r="14" spans="2:13" x14ac:dyDescent="0.3">
      <c r="B14" s="116"/>
      <c r="C14" s="116"/>
      <c r="D14" s="116"/>
      <c r="E14" s="116"/>
      <c r="F14" s="116"/>
      <c r="G14" s="116"/>
      <c r="H14" s="116"/>
      <c r="I14" s="116"/>
      <c r="J14" s="116"/>
      <c r="K14" s="116"/>
    </row>
    <row r="15" spans="2:13" x14ac:dyDescent="0.3">
      <c r="B15" s="116"/>
      <c r="C15" s="116"/>
      <c r="D15" s="116"/>
      <c r="E15" s="116"/>
      <c r="F15" s="116"/>
      <c r="G15" s="116"/>
      <c r="H15" s="116"/>
      <c r="I15" s="116"/>
      <c r="J15" s="116"/>
      <c r="K15" s="116"/>
    </row>
    <row r="16" spans="2:13" x14ac:dyDescent="0.3">
      <c r="B16" s="116"/>
      <c r="C16" s="116"/>
      <c r="D16" s="116"/>
      <c r="E16" s="116"/>
      <c r="F16" s="116"/>
      <c r="G16" s="116"/>
      <c r="H16" s="116"/>
      <c r="I16" s="116"/>
      <c r="J16" s="116"/>
      <c r="K16" s="116"/>
    </row>
    <row r="17" spans="2:11" x14ac:dyDescent="0.3">
      <c r="B17" s="116"/>
      <c r="C17" s="116"/>
      <c r="D17" s="116"/>
      <c r="E17" s="116"/>
      <c r="F17" s="116"/>
      <c r="G17" s="116"/>
      <c r="H17" s="116"/>
      <c r="I17" s="116"/>
      <c r="J17" s="116"/>
      <c r="K17" s="116"/>
    </row>
    <row r="18" spans="2:11" ht="186" customHeight="1" x14ac:dyDescent="0.3">
      <c r="B18" s="116"/>
      <c r="C18" s="116"/>
      <c r="D18" s="116"/>
      <c r="E18" s="116"/>
      <c r="F18" s="116"/>
      <c r="G18" s="116"/>
      <c r="H18" s="116"/>
      <c r="I18" s="116"/>
      <c r="J18" s="116"/>
      <c r="K18" s="116"/>
    </row>
    <row r="20" spans="2:11" x14ac:dyDescent="0.3">
      <c r="B20" s="110" t="s">
        <v>299</v>
      </c>
    </row>
    <row r="22" spans="2:11" x14ac:dyDescent="0.3">
      <c r="B22" s="116" t="s">
        <v>301</v>
      </c>
      <c r="C22" s="116"/>
      <c r="D22" s="116"/>
      <c r="E22" s="116"/>
      <c r="F22" s="116"/>
      <c r="G22" s="116"/>
      <c r="H22" s="116"/>
      <c r="I22" s="116"/>
      <c r="J22" s="116"/>
      <c r="K22" s="116"/>
    </row>
    <row r="23" spans="2:11" x14ac:dyDescent="0.3">
      <c r="B23" s="116"/>
      <c r="C23" s="116"/>
      <c r="D23" s="116"/>
      <c r="E23" s="116"/>
      <c r="F23" s="116"/>
      <c r="G23" s="116"/>
      <c r="H23" s="116"/>
      <c r="I23" s="116"/>
      <c r="J23" s="116"/>
      <c r="K23" s="116"/>
    </row>
    <row r="24" spans="2:11" x14ac:dyDescent="0.3">
      <c r="B24" s="116"/>
      <c r="C24" s="116"/>
      <c r="D24" s="116"/>
      <c r="E24" s="116"/>
      <c r="F24" s="116"/>
      <c r="G24" s="116"/>
      <c r="H24" s="116"/>
      <c r="I24" s="116"/>
      <c r="J24" s="116"/>
      <c r="K24" s="116"/>
    </row>
    <row r="25" spans="2:11" x14ac:dyDescent="0.3">
      <c r="B25" s="116"/>
      <c r="C25" s="116"/>
      <c r="D25" s="116"/>
      <c r="E25" s="116"/>
      <c r="F25" s="116"/>
      <c r="G25" s="116"/>
      <c r="H25" s="116"/>
      <c r="I25" s="116"/>
      <c r="J25" s="116"/>
      <c r="K25" s="116"/>
    </row>
    <row r="26" spans="2:11" x14ac:dyDescent="0.3">
      <c r="B26" s="116"/>
      <c r="C26" s="116"/>
      <c r="D26" s="116"/>
      <c r="E26" s="116"/>
      <c r="F26" s="116"/>
      <c r="G26" s="116"/>
      <c r="H26" s="116"/>
      <c r="I26" s="116"/>
      <c r="J26" s="116"/>
      <c r="K26" s="116"/>
    </row>
    <row r="27" spans="2:11" ht="86.25" customHeight="1" x14ac:dyDescent="0.3">
      <c r="B27" s="116"/>
      <c r="C27" s="116"/>
      <c r="D27" s="116"/>
      <c r="E27" s="116"/>
      <c r="F27" s="116"/>
      <c r="G27" s="116"/>
      <c r="H27" s="116"/>
      <c r="I27" s="116"/>
      <c r="J27" s="116"/>
      <c r="K27" s="116"/>
    </row>
  </sheetData>
  <mergeCells count="3">
    <mergeCell ref="B5:K5"/>
    <mergeCell ref="B9:K18"/>
    <mergeCell ref="B22:K27"/>
  </mergeCells>
  <pageMargins left="0.51181102362204722" right="0.51181102362204722" top="0.59055118110236227" bottom="0.59055118110236227" header="0.31496062992125984" footer="0.31496062992125984"/>
  <pageSetup paperSize="9" scale="68" orientation="portrait" r:id="rId1"/>
  <customProperties>
    <customPr name="layoutContexts"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1:L64"/>
  <sheetViews>
    <sheetView showGridLines="0" zoomScale="85" zoomScaleNormal="85" workbookViewId="0"/>
  </sheetViews>
  <sheetFormatPr baseColWidth="10" defaultColWidth="11.44140625" defaultRowHeight="14.4" x14ac:dyDescent="0.3"/>
  <cols>
    <col min="1" max="1" width="2.44140625" style="1" customWidth="1"/>
    <col min="2" max="2" width="26.88671875" style="1" customWidth="1"/>
    <col min="3" max="3" width="17" style="1" customWidth="1"/>
    <col min="4" max="4" width="21.5546875" style="1" customWidth="1"/>
    <col min="5" max="5" width="12.109375" style="1" customWidth="1"/>
    <col min="6" max="6" width="13.5546875" style="1" bestFit="1" customWidth="1"/>
    <col min="7" max="7" width="6.88671875" style="1" customWidth="1"/>
    <col min="8" max="8" width="18.109375" style="1" customWidth="1"/>
    <col min="9" max="9" width="6.44140625" style="1" customWidth="1"/>
    <col min="10" max="10" width="2.5546875" style="1" customWidth="1"/>
    <col min="11" max="11" width="16.6640625" style="1" customWidth="1"/>
    <col min="12" max="12" width="13.109375" style="1" customWidth="1"/>
    <col min="13" max="13" width="2.44140625" style="1" customWidth="1"/>
    <col min="14" max="16384" width="11.44140625" style="1"/>
  </cols>
  <sheetData>
    <row r="1" spans="2:12" ht="14.25" customHeight="1" x14ac:dyDescent="0.3"/>
    <row r="2" spans="2:12" ht="22.5" customHeight="1" x14ac:dyDescent="0.3">
      <c r="B2" s="103" t="s">
        <v>84</v>
      </c>
    </row>
    <row r="3" spans="2:12" ht="22.5" customHeight="1" x14ac:dyDescent="0.3">
      <c r="B3" s="13" t="s">
        <v>292</v>
      </c>
      <c r="C3" s="11"/>
      <c r="D3" s="11"/>
    </row>
    <row r="4" spans="2:12" ht="22.5" customHeight="1" x14ac:dyDescent="0.3">
      <c r="B4" s="12"/>
      <c r="D4" s="11"/>
    </row>
    <row r="5" spans="2:12" ht="14.25" customHeight="1" thickBot="1" x14ac:dyDescent="0.35">
      <c r="B5" s="2"/>
      <c r="C5" s="3"/>
      <c r="D5" s="3"/>
      <c r="E5" s="3"/>
      <c r="F5" s="3"/>
      <c r="G5" s="3"/>
      <c r="H5" s="3"/>
      <c r="I5" s="3"/>
      <c r="J5" s="3"/>
      <c r="K5" s="3"/>
      <c r="L5" s="4"/>
    </row>
    <row r="6" spans="2:12" ht="14.25" customHeight="1" thickBot="1" x14ac:dyDescent="0.35">
      <c r="B6" s="60" t="s">
        <v>5</v>
      </c>
      <c r="C6" s="51"/>
      <c r="D6" s="52" t="str">
        <f>IFERROR(VLOOKUP(C6,Listen!$A$2:$B$109,2,FALSE),"")</f>
        <v/>
      </c>
      <c r="E6" s="53"/>
      <c r="F6" s="19" t="s">
        <v>9</v>
      </c>
      <c r="G6" s="42"/>
      <c r="H6" s="43"/>
      <c r="I6" s="43"/>
      <c r="J6" s="43"/>
      <c r="K6" s="44"/>
      <c r="L6" s="6"/>
    </row>
    <row r="7" spans="2:12" ht="14.25" customHeight="1" thickTop="1" thickBot="1" x14ac:dyDescent="0.35">
      <c r="B7" s="109" t="s">
        <v>85</v>
      </c>
      <c r="C7" s="54"/>
      <c r="D7" s="55"/>
      <c r="E7" s="56"/>
      <c r="F7" s="5"/>
      <c r="G7" s="45"/>
      <c r="H7" s="46"/>
      <c r="I7" s="46"/>
      <c r="J7" s="46"/>
      <c r="K7" s="47"/>
      <c r="L7" s="6"/>
    </row>
    <row r="8" spans="2:12" ht="14.25" customHeight="1" thickTop="1" thickBot="1" x14ac:dyDescent="0.35">
      <c r="B8" s="60" t="s">
        <v>4</v>
      </c>
      <c r="C8" s="74"/>
      <c r="D8" s="54"/>
      <c r="E8" s="75"/>
      <c r="F8" s="5"/>
      <c r="G8" s="48"/>
      <c r="H8" s="49"/>
      <c r="I8" s="49"/>
      <c r="J8" s="49"/>
      <c r="K8" s="50"/>
      <c r="L8" s="6"/>
    </row>
    <row r="9" spans="2:12" ht="14.25" customHeight="1" thickTop="1" thickBot="1" x14ac:dyDescent="0.35">
      <c r="B9" s="60" t="s">
        <v>295</v>
      </c>
      <c r="C9" s="54"/>
      <c r="D9" s="111" t="s">
        <v>296</v>
      </c>
      <c r="E9" s="75"/>
      <c r="F9" s="5"/>
      <c r="G9" s="112"/>
      <c r="H9" s="112"/>
      <c r="I9" s="112"/>
      <c r="J9" s="112"/>
      <c r="K9" s="112"/>
      <c r="L9" s="6"/>
    </row>
    <row r="10" spans="2:12" ht="14.25" customHeight="1" thickTop="1" thickBot="1" x14ac:dyDescent="0.35">
      <c r="B10" s="60" t="s">
        <v>290</v>
      </c>
      <c r="C10" s="74"/>
      <c r="D10" s="54"/>
      <c r="E10" s="75"/>
      <c r="L10" s="6"/>
    </row>
    <row r="11" spans="2:12" ht="14.25" customHeight="1" thickTop="1" thickBot="1" x14ac:dyDescent="0.35">
      <c r="B11" s="60" t="s">
        <v>6</v>
      </c>
      <c r="C11" s="74"/>
      <c r="D11" s="54"/>
      <c r="E11" s="75"/>
      <c r="G11" s="119" t="s">
        <v>80</v>
      </c>
      <c r="H11" s="120"/>
      <c r="I11" s="120"/>
      <c r="J11" s="120"/>
      <c r="K11" s="121"/>
      <c r="L11" s="6"/>
    </row>
    <row r="12" spans="2:12" ht="14.25" customHeight="1" thickTop="1" thickBot="1" x14ac:dyDescent="0.35">
      <c r="B12" s="60" t="s">
        <v>304</v>
      </c>
      <c r="C12" s="54"/>
      <c r="D12" s="111" t="s">
        <v>296</v>
      </c>
      <c r="E12" s="75"/>
      <c r="G12" s="122"/>
      <c r="H12" s="123"/>
      <c r="I12" s="123"/>
      <c r="J12" s="123"/>
      <c r="K12" s="124"/>
      <c r="L12" s="6"/>
    </row>
    <row r="13" spans="2:12" ht="15.6" thickTop="1" thickBot="1" x14ac:dyDescent="0.35">
      <c r="B13" s="60" t="s">
        <v>7</v>
      </c>
      <c r="C13" s="76"/>
      <c r="D13" s="77"/>
      <c r="E13" s="78"/>
      <c r="G13" s="125"/>
      <c r="H13" s="126"/>
      <c r="I13" s="126"/>
      <c r="J13" s="126"/>
      <c r="K13" s="127"/>
      <c r="L13" s="6"/>
    </row>
    <row r="14" spans="2:12" ht="15.6" thickTop="1" thickBot="1" x14ac:dyDescent="0.35">
      <c r="B14" s="60" t="s">
        <v>297</v>
      </c>
      <c r="C14" s="54"/>
      <c r="D14" s="55"/>
      <c r="E14" s="56"/>
      <c r="F14" s="5"/>
      <c r="G14" s="5"/>
      <c r="H14" s="5"/>
      <c r="I14" s="5"/>
      <c r="J14" s="5"/>
      <c r="K14" s="19"/>
      <c r="L14" s="6"/>
    </row>
    <row r="15" spans="2:12" ht="15" customHeight="1" thickTop="1" thickBot="1" x14ac:dyDescent="0.35">
      <c r="B15" s="61" t="s">
        <v>8</v>
      </c>
      <c r="C15" s="57"/>
      <c r="D15" s="58"/>
      <c r="E15" s="59"/>
      <c r="F15" s="5"/>
      <c r="L15" s="6"/>
    </row>
    <row r="16" spans="2:12" x14ac:dyDescent="0.3">
      <c r="B16" s="7"/>
      <c r="C16" s="8"/>
      <c r="D16" s="8"/>
      <c r="E16" s="8"/>
      <c r="F16" s="8"/>
      <c r="G16" s="8"/>
      <c r="H16" s="8"/>
      <c r="I16" s="8"/>
      <c r="J16" s="8"/>
      <c r="K16" s="8"/>
      <c r="L16" s="9"/>
    </row>
    <row r="18" spans="2:12" x14ac:dyDescent="0.3">
      <c r="B18" s="114" t="s">
        <v>305</v>
      </c>
      <c r="C18" s="113" t="str">
        <f>IF(OR(C9=C12,C14=C12),"no embedded derivative","embedded derivative! Please contact Group Accounting")</f>
        <v>no embedded derivative</v>
      </c>
    </row>
    <row r="20" spans="2:12" ht="21" x14ac:dyDescent="0.3">
      <c r="B20" s="17" t="s">
        <v>3</v>
      </c>
    </row>
    <row r="21" spans="2:12" x14ac:dyDescent="0.3">
      <c r="B21" s="5" t="s">
        <v>302</v>
      </c>
      <c r="D21" s="24"/>
      <c r="E21" s="30"/>
    </row>
    <row r="22" spans="2:12" ht="7.5" customHeight="1" x14ac:dyDescent="0.3">
      <c r="B22" s="5"/>
      <c r="D22" s="24"/>
      <c r="E22" s="30"/>
    </row>
    <row r="23" spans="2:12" s="107" customFormat="1" ht="52.5" customHeight="1" thickBot="1" x14ac:dyDescent="0.35">
      <c r="B23" s="105" t="s">
        <v>96</v>
      </c>
      <c r="C23" s="105" t="s">
        <v>102</v>
      </c>
      <c r="D23" s="106" t="s">
        <v>103</v>
      </c>
      <c r="E23" s="105" t="s">
        <v>77</v>
      </c>
      <c r="F23" s="105" t="s">
        <v>97</v>
      </c>
      <c r="G23" s="85" t="s">
        <v>98</v>
      </c>
      <c r="H23" s="128" t="s">
        <v>104</v>
      </c>
      <c r="I23" s="129"/>
    </row>
    <row r="24" spans="2:12" x14ac:dyDescent="0.3">
      <c r="B24" s="23"/>
      <c r="C24" s="26"/>
      <c r="D24" s="28"/>
      <c r="E24" s="29"/>
      <c r="F24" s="100"/>
      <c r="G24" s="87" t="str">
        <f t="shared" ref="G24:G30" si="0">IFERROR(IF(H24/$H$37=0,"",H24/$H$37),"")</f>
        <v/>
      </c>
      <c r="H24" s="88" t="str">
        <f>+IF(F24="","",D24*F24)</f>
        <v/>
      </c>
      <c r="I24" s="89" t="str">
        <f>+IF(F24="","",$C$14)</f>
        <v/>
      </c>
      <c r="K24" s="117" t="s">
        <v>415</v>
      </c>
      <c r="L24" s="118"/>
    </row>
    <row r="25" spans="2:12" x14ac:dyDescent="0.3">
      <c r="B25" s="23"/>
      <c r="C25" s="26"/>
      <c r="D25" s="28"/>
      <c r="E25" s="29"/>
      <c r="F25" s="100"/>
      <c r="G25" s="87" t="str">
        <f t="shared" si="0"/>
        <v/>
      </c>
      <c r="H25" s="90" t="str">
        <f t="shared" ref="H25:H36" si="1">+IF(F25="","",D25*F25)</f>
        <v/>
      </c>
      <c r="I25" s="91" t="str">
        <f t="shared" ref="I25:I36" si="2">+IF(F25="","",$C$14)</f>
        <v/>
      </c>
      <c r="K25" s="92" t="s">
        <v>99</v>
      </c>
      <c r="L25" s="93"/>
    </row>
    <row r="26" spans="2:12" ht="15" thickBot="1" x14ac:dyDescent="0.35">
      <c r="B26" s="23"/>
      <c r="C26" s="26"/>
      <c r="D26" s="28"/>
      <c r="E26" s="29"/>
      <c r="F26" s="100"/>
      <c r="G26" s="87" t="str">
        <f t="shared" si="0"/>
        <v/>
      </c>
      <c r="H26" s="90" t="str">
        <f t="shared" si="1"/>
        <v/>
      </c>
      <c r="I26" s="91" t="str">
        <f t="shared" si="2"/>
        <v/>
      </c>
      <c r="K26" s="94" t="s">
        <v>100</v>
      </c>
      <c r="L26" s="115" t="e">
        <f>H37/D37</f>
        <v>#DIV/0!</v>
      </c>
    </row>
    <row r="27" spans="2:12" x14ac:dyDescent="0.3">
      <c r="B27" s="23"/>
      <c r="C27" s="26"/>
      <c r="D27" s="28"/>
      <c r="E27" s="29"/>
      <c r="F27" s="100"/>
      <c r="G27" s="87" t="str">
        <f t="shared" si="0"/>
        <v/>
      </c>
      <c r="H27" s="90" t="str">
        <f t="shared" si="1"/>
        <v/>
      </c>
      <c r="I27" s="91" t="str">
        <f t="shared" si="2"/>
        <v/>
      </c>
    </row>
    <row r="28" spans="2:12" x14ac:dyDescent="0.3">
      <c r="B28" s="23"/>
      <c r="C28" s="26"/>
      <c r="D28" s="28"/>
      <c r="E28" s="29"/>
      <c r="F28" s="100"/>
      <c r="G28" s="87" t="str">
        <f t="shared" si="0"/>
        <v/>
      </c>
      <c r="H28" s="90" t="str">
        <f t="shared" si="1"/>
        <v/>
      </c>
      <c r="I28" s="91" t="str">
        <f t="shared" si="2"/>
        <v/>
      </c>
    </row>
    <row r="29" spans="2:12" x14ac:dyDescent="0.3">
      <c r="B29" s="23"/>
      <c r="C29" s="26"/>
      <c r="D29" s="28"/>
      <c r="E29" s="29"/>
      <c r="F29" s="100"/>
      <c r="G29" s="87" t="str">
        <f t="shared" si="0"/>
        <v/>
      </c>
      <c r="H29" s="90" t="str">
        <f t="shared" si="1"/>
        <v/>
      </c>
      <c r="I29" s="91" t="str">
        <f t="shared" si="2"/>
        <v/>
      </c>
      <c r="J29" s="34"/>
    </row>
    <row r="30" spans="2:12" x14ac:dyDescent="0.3">
      <c r="B30" s="23"/>
      <c r="C30" s="26"/>
      <c r="D30" s="28"/>
      <c r="E30" s="29"/>
      <c r="F30" s="100"/>
      <c r="G30" s="87" t="str">
        <f t="shared" si="0"/>
        <v/>
      </c>
      <c r="H30" s="90" t="str">
        <f t="shared" si="1"/>
        <v/>
      </c>
      <c r="I30" s="91" t="str">
        <f t="shared" si="2"/>
        <v/>
      </c>
      <c r="J30" s="34"/>
    </row>
    <row r="31" spans="2:12" x14ac:dyDescent="0.3">
      <c r="B31" s="23"/>
      <c r="C31" s="26"/>
      <c r="D31" s="28"/>
      <c r="E31" s="29"/>
      <c r="F31" s="100"/>
      <c r="G31" s="87"/>
      <c r="H31" s="90"/>
      <c r="I31" s="91"/>
      <c r="J31" s="34"/>
    </row>
    <row r="32" spans="2:12" x14ac:dyDescent="0.3">
      <c r="B32" s="23"/>
      <c r="C32" s="26"/>
      <c r="D32" s="28"/>
      <c r="E32" s="29"/>
      <c r="F32" s="100"/>
      <c r="G32" s="87" t="str">
        <f>IFERROR(IF(H32/$H$37=0,"",H32/$H$37),"")</f>
        <v/>
      </c>
      <c r="H32" s="90" t="str">
        <f t="shared" si="1"/>
        <v/>
      </c>
      <c r="I32" s="91" t="str">
        <f t="shared" si="2"/>
        <v/>
      </c>
      <c r="J32" s="34"/>
    </row>
    <row r="33" spans="2:12" x14ac:dyDescent="0.3">
      <c r="B33" s="23"/>
      <c r="C33" s="26"/>
      <c r="D33" s="28"/>
      <c r="E33" s="29"/>
      <c r="F33" s="100"/>
      <c r="G33" s="87" t="str">
        <f>IFERROR(IF(H33/$H$37=0,"",H33/$H$37),"")</f>
        <v/>
      </c>
      <c r="H33" s="90" t="str">
        <f t="shared" si="1"/>
        <v/>
      </c>
      <c r="I33" s="91" t="str">
        <f t="shared" si="2"/>
        <v/>
      </c>
      <c r="J33" s="34"/>
    </row>
    <row r="34" spans="2:12" x14ac:dyDescent="0.3">
      <c r="B34" s="23"/>
      <c r="C34" s="26"/>
      <c r="D34" s="28"/>
      <c r="E34" s="29"/>
      <c r="F34" s="100"/>
      <c r="G34" s="87" t="str">
        <f>IFERROR(IF(H34/$H$37=0,"",H34/$H$37),"")</f>
        <v/>
      </c>
      <c r="H34" s="90" t="str">
        <f t="shared" si="1"/>
        <v/>
      </c>
      <c r="I34" s="91" t="str">
        <f t="shared" si="2"/>
        <v/>
      </c>
      <c r="J34" s="34"/>
    </row>
    <row r="35" spans="2:12" x14ac:dyDescent="0.3">
      <c r="B35" s="23"/>
      <c r="C35" s="26"/>
      <c r="D35" s="28"/>
      <c r="E35" s="29"/>
      <c r="F35" s="100"/>
      <c r="G35" s="87" t="str">
        <f>IFERROR(IF(H35/$H$37=0,"",H35/$H$37),"")</f>
        <v/>
      </c>
      <c r="H35" s="90" t="str">
        <f t="shared" si="1"/>
        <v/>
      </c>
      <c r="I35" s="91" t="str">
        <f t="shared" si="2"/>
        <v/>
      </c>
      <c r="J35" s="34"/>
    </row>
    <row r="36" spans="2:12" x14ac:dyDescent="0.3">
      <c r="B36" s="23"/>
      <c r="C36" s="26"/>
      <c r="D36" s="28"/>
      <c r="E36" s="29"/>
      <c r="F36" s="100"/>
      <c r="G36" s="87" t="str">
        <f>IFERROR(IF(H36/$H$37=0,"",H36/$H$37),"")</f>
        <v/>
      </c>
      <c r="H36" s="95" t="str">
        <f t="shared" si="1"/>
        <v/>
      </c>
      <c r="I36" s="96" t="str">
        <f t="shared" si="2"/>
        <v/>
      </c>
      <c r="J36" s="34"/>
    </row>
    <row r="37" spans="2:12" ht="20.25" customHeight="1" x14ac:dyDescent="0.3">
      <c r="B37" s="18"/>
      <c r="C37" s="27"/>
      <c r="D37" s="97">
        <f>+SUM(D24:D36)</f>
        <v>0</v>
      </c>
      <c r="E37" s="33"/>
      <c r="F37" s="97"/>
      <c r="G37" s="98">
        <f>SUM(G24:G36)</f>
        <v>0</v>
      </c>
      <c r="H37" s="97">
        <f>SUM(H24:H36)</f>
        <v>0</v>
      </c>
      <c r="I37" s="33">
        <f>+C14</f>
        <v>0</v>
      </c>
      <c r="J37" s="35"/>
    </row>
    <row r="38" spans="2:12" x14ac:dyDescent="0.3">
      <c r="B38" s="10"/>
      <c r="D38" s="15"/>
      <c r="E38" s="16"/>
      <c r="I38" s="10"/>
      <c r="J38" s="10"/>
    </row>
    <row r="39" spans="2:12" x14ac:dyDescent="0.3">
      <c r="B39" s="10"/>
      <c r="D39" s="16"/>
      <c r="E39" s="16"/>
      <c r="F39" s="10"/>
      <c r="G39" s="10"/>
      <c r="H39" s="10"/>
      <c r="I39" s="10"/>
      <c r="J39" s="10"/>
      <c r="K39" s="10"/>
      <c r="L39" s="10"/>
    </row>
    <row r="40" spans="2:12" x14ac:dyDescent="0.3">
      <c r="D40" s="16"/>
      <c r="E40" s="16"/>
      <c r="F40" s="16"/>
      <c r="G40" s="16"/>
      <c r="H40" s="16"/>
      <c r="I40" s="16"/>
      <c r="J40" s="16"/>
      <c r="K40" s="10"/>
      <c r="L40" s="10"/>
    </row>
    <row r="41" spans="2:12" ht="21" x14ac:dyDescent="0.3">
      <c r="B41" s="17" t="s">
        <v>2</v>
      </c>
      <c r="D41" s="16"/>
      <c r="E41" s="16"/>
      <c r="F41" s="16"/>
      <c r="G41" s="16"/>
      <c r="H41" s="16"/>
      <c r="I41" s="16"/>
      <c r="J41" s="16"/>
      <c r="K41" s="16"/>
      <c r="L41" s="16"/>
    </row>
    <row r="42" spans="2:12" x14ac:dyDescent="0.3">
      <c r="B42" s="1" t="s">
        <v>303</v>
      </c>
      <c r="D42" s="24"/>
      <c r="E42" s="30"/>
      <c r="F42" s="30"/>
      <c r="G42" s="20"/>
      <c r="H42" s="20"/>
      <c r="I42" s="20"/>
      <c r="J42" s="20"/>
      <c r="K42" s="20"/>
      <c r="L42" s="16"/>
    </row>
    <row r="43" spans="2:12" ht="7.5" customHeight="1" x14ac:dyDescent="0.3">
      <c r="B43" s="5"/>
      <c r="D43" s="24"/>
      <c r="E43" s="30"/>
      <c r="I43" s="10"/>
      <c r="J43" s="10"/>
    </row>
    <row r="44" spans="2:12" s="107" customFormat="1" ht="37.5" customHeight="1" thickBot="1" x14ac:dyDescent="0.35">
      <c r="B44" s="105" t="s">
        <v>96</v>
      </c>
      <c r="C44" s="105" t="s">
        <v>105</v>
      </c>
      <c r="D44" s="106" t="s">
        <v>103</v>
      </c>
      <c r="E44" s="105" t="s">
        <v>77</v>
      </c>
      <c r="F44" s="105" t="s">
        <v>97</v>
      </c>
      <c r="G44" s="85" t="s">
        <v>98</v>
      </c>
      <c r="H44" s="130" t="s">
        <v>104</v>
      </c>
      <c r="I44" s="131"/>
      <c r="J44" s="108"/>
    </row>
    <row r="45" spans="2:12" x14ac:dyDescent="0.3">
      <c r="B45" s="23"/>
      <c r="C45" s="26"/>
      <c r="D45" s="28"/>
      <c r="E45" s="29"/>
      <c r="F45" s="100"/>
      <c r="G45" s="87" t="str">
        <f>IFERROR(IF(H45/$H$58=0,"",H45/$H$58),"")</f>
        <v/>
      </c>
      <c r="H45" s="90" t="str">
        <f t="shared" ref="H45:H57" si="3">+IF(F45="","",D45*F45)</f>
        <v/>
      </c>
      <c r="I45" s="91" t="str">
        <f t="shared" ref="I45:I57" si="4">+IF(F45="","",$C$14)</f>
        <v/>
      </c>
      <c r="J45" s="34"/>
      <c r="K45" s="117" t="s">
        <v>415</v>
      </c>
      <c r="L45" s="118"/>
    </row>
    <row r="46" spans="2:12" x14ac:dyDescent="0.3">
      <c r="B46" s="23"/>
      <c r="C46" s="26"/>
      <c r="D46" s="28"/>
      <c r="E46" s="29"/>
      <c r="F46" s="100"/>
      <c r="G46" s="87" t="str">
        <f t="shared" ref="G46:G57" si="5">IFERROR(IF(H46/$H$58=0,"",H46/$H$58),"")</f>
        <v/>
      </c>
      <c r="H46" s="90" t="str">
        <f t="shared" si="3"/>
        <v/>
      </c>
      <c r="I46" s="91" t="str">
        <f t="shared" si="4"/>
        <v/>
      </c>
      <c r="J46" s="34"/>
      <c r="K46" s="92" t="s">
        <v>99</v>
      </c>
      <c r="L46" s="93"/>
    </row>
    <row r="47" spans="2:12" ht="15" thickBot="1" x14ac:dyDescent="0.35">
      <c r="B47" s="23"/>
      <c r="C47" s="26"/>
      <c r="D47" s="28"/>
      <c r="E47" s="29"/>
      <c r="F47" s="86"/>
      <c r="G47" s="87" t="str">
        <f t="shared" si="5"/>
        <v/>
      </c>
      <c r="H47" s="90" t="str">
        <f t="shared" si="3"/>
        <v/>
      </c>
      <c r="I47" s="91" t="str">
        <f t="shared" si="4"/>
        <v/>
      </c>
      <c r="J47" s="34"/>
      <c r="K47" s="94" t="s">
        <v>100</v>
      </c>
      <c r="L47" s="115" t="e">
        <f>H58/D58</f>
        <v>#DIV/0!</v>
      </c>
    </row>
    <row r="48" spans="2:12" x14ac:dyDescent="0.3">
      <c r="B48" s="23"/>
      <c r="C48" s="26"/>
      <c r="D48" s="28"/>
      <c r="E48" s="29"/>
      <c r="F48" s="100"/>
      <c r="G48" s="87" t="str">
        <f t="shared" si="5"/>
        <v/>
      </c>
      <c r="H48" s="90" t="str">
        <f t="shared" si="3"/>
        <v/>
      </c>
      <c r="I48" s="91" t="str">
        <f t="shared" si="4"/>
        <v/>
      </c>
      <c r="J48" s="34"/>
    </row>
    <row r="49" spans="2:10" x14ac:dyDescent="0.3">
      <c r="B49" s="23"/>
      <c r="C49" s="26"/>
      <c r="D49" s="28"/>
      <c r="E49" s="29"/>
      <c r="F49" s="100"/>
      <c r="G49" s="87" t="str">
        <f t="shared" si="5"/>
        <v/>
      </c>
      <c r="H49" s="90" t="str">
        <f t="shared" si="3"/>
        <v/>
      </c>
      <c r="I49" s="91" t="str">
        <f t="shared" si="4"/>
        <v/>
      </c>
      <c r="J49" s="34"/>
    </row>
    <row r="50" spans="2:10" x14ac:dyDescent="0.3">
      <c r="B50" s="23"/>
      <c r="C50" s="26"/>
      <c r="D50" s="28"/>
      <c r="E50" s="29"/>
      <c r="F50" s="100"/>
      <c r="G50" s="87" t="str">
        <f t="shared" si="5"/>
        <v/>
      </c>
      <c r="H50" s="90" t="str">
        <f t="shared" si="3"/>
        <v/>
      </c>
      <c r="I50" s="91" t="str">
        <f t="shared" si="4"/>
        <v/>
      </c>
      <c r="J50" s="34"/>
    </row>
    <row r="51" spans="2:10" x14ac:dyDescent="0.3">
      <c r="B51" s="23"/>
      <c r="C51" s="26"/>
      <c r="D51" s="28"/>
      <c r="E51" s="29"/>
      <c r="F51" s="100"/>
      <c r="G51" s="87" t="str">
        <f t="shared" si="5"/>
        <v/>
      </c>
      <c r="H51" s="90" t="str">
        <f t="shared" si="3"/>
        <v/>
      </c>
      <c r="I51" s="91" t="str">
        <f t="shared" si="4"/>
        <v/>
      </c>
      <c r="J51" s="34"/>
    </row>
    <row r="52" spans="2:10" x14ac:dyDescent="0.3">
      <c r="B52" s="23"/>
      <c r="C52" s="26"/>
      <c r="D52" s="28"/>
      <c r="E52" s="29"/>
      <c r="F52" s="100"/>
      <c r="G52" s="87" t="str">
        <f t="shared" si="5"/>
        <v/>
      </c>
      <c r="H52" s="90" t="str">
        <f t="shared" si="3"/>
        <v/>
      </c>
      <c r="I52" s="91" t="str">
        <f t="shared" si="4"/>
        <v/>
      </c>
      <c r="J52" s="34"/>
    </row>
    <row r="53" spans="2:10" x14ac:dyDescent="0.3">
      <c r="B53" s="23"/>
      <c r="C53" s="26"/>
      <c r="D53" s="28"/>
      <c r="E53" s="29"/>
      <c r="F53" s="100"/>
      <c r="G53" s="87" t="str">
        <f t="shared" si="5"/>
        <v/>
      </c>
      <c r="H53" s="90" t="str">
        <f t="shared" si="3"/>
        <v/>
      </c>
      <c r="I53" s="91" t="str">
        <f t="shared" si="4"/>
        <v/>
      </c>
      <c r="J53" s="34"/>
    </row>
    <row r="54" spans="2:10" x14ac:dyDescent="0.3">
      <c r="B54" s="23"/>
      <c r="C54" s="26"/>
      <c r="D54" s="28"/>
      <c r="E54" s="29"/>
      <c r="F54" s="100"/>
      <c r="G54" s="87"/>
      <c r="H54" s="90"/>
      <c r="I54" s="91"/>
      <c r="J54" s="34"/>
    </row>
    <row r="55" spans="2:10" x14ac:dyDescent="0.3">
      <c r="B55" s="23"/>
      <c r="C55" s="26"/>
      <c r="D55" s="28"/>
      <c r="E55" s="29"/>
      <c r="F55" s="100"/>
      <c r="G55" s="87" t="str">
        <f t="shared" si="5"/>
        <v/>
      </c>
      <c r="H55" s="90" t="str">
        <f t="shared" si="3"/>
        <v/>
      </c>
      <c r="I55" s="91" t="str">
        <f t="shared" si="4"/>
        <v/>
      </c>
      <c r="J55" s="34"/>
    </row>
    <row r="56" spans="2:10" x14ac:dyDescent="0.3">
      <c r="B56" s="23"/>
      <c r="C56" s="26"/>
      <c r="D56" s="28"/>
      <c r="E56" s="29"/>
      <c r="F56" s="100"/>
      <c r="G56" s="87" t="str">
        <f t="shared" si="5"/>
        <v/>
      </c>
      <c r="H56" s="90" t="str">
        <f t="shared" si="3"/>
        <v/>
      </c>
      <c r="I56" s="91" t="str">
        <f t="shared" si="4"/>
        <v/>
      </c>
      <c r="J56" s="34"/>
    </row>
    <row r="57" spans="2:10" x14ac:dyDescent="0.3">
      <c r="B57" s="23"/>
      <c r="C57" s="26"/>
      <c r="D57" s="28"/>
      <c r="E57" s="29"/>
      <c r="F57" s="100"/>
      <c r="G57" s="87" t="str">
        <f t="shared" si="5"/>
        <v/>
      </c>
      <c r="H57" s="90" t="str">
        <f t="shared" si="3"/>
        <v/>
      </c>
      <c r="I57" s="91" t="str">
        <f t="shared" si="4"/>
        <v/>
      </c>
      <c r="J57" s="34"/>
    </row>
    <row r="58" spans="2:10" ht="20.25" customHeight="1" x14ac:dyDescent="0.3">
      <c r="B58" s="18"/>
      <c r="C58" s="27"/>
      <c r="D58" s="97">
        <f>SUM(D45:D57)</f>
        <v>0</v>
      </c>
      <c r="E58" s="33"/>
      <c r="F58" s="97"/>
      <c r="G58" s="101">
        <f>SUM(G45:G57)</f>
        <v>0</v>
      </c>
      <c r="H58" s="97">
        <f>SUM(H45:H57)</f>
        <v>0</v>
      </c>
      <c r="I58" s="33">
        <f>+C14</f>
        <v>0</v>
      </c>
      <c r="J58" s="35"/>
    </row>
    <row r="59" spans="2:10" x14ac:dyDescent="0.3">
      <c r="B59" s="10"/>
      <c r="D59" s="15"/>
      <c r="E59" s="15"/>
      <c r="F59" s="16"/>
      <c r="G59" s="16"/>
      <c r="H59" s="16"/>
    </row>
    <row r="61" spans="2:10" x14ac:dyDescent="0.3">
      <c r="B61" s="32" t="s">
        <v>81</v>
      </c>
    </row>
    <row r="62" spans="2:10" x14ac:dyDescent="0.3">
      <c r="B62" s="31" t="s">
        <v>82</v>
      </c>
    </row>
    <row r="63" spans="2:10" x14ac:dyDescent="0.3">
      <c r="B63" s="31" t="s">
        <v>86</v>
      </c>
    </row>
    <row r="64" spans="2:10" x14ac:dyDescent="0.3">
      <c r="B64" s="79"/>
    </row>
  </sheetData>
  <sheetProtection formatRows="0"/>
  <protectedRanges>
    <protectedRange sqref="B47:B57 D24 D48:E57" name="Bereich6"/>
    <protectedRange sqref="D47:E47 B24:C24 E24 C45:C57 C25:C36" name="Bereich5"/>
    <protectedRange sqref="G6:K9" name="Bereich4"/>
    <protectedRange sqref="C15" name="Bereich3"/>
    <protectedRange sqref="C8:E8 D7:E7 D14:E14 C10:E11 D9:E9 C13:E13 D12:E12" name="Bereich2"/>
    <protectedRange sqref="D25:E26 B45:B46 D45:E46 D28:E36 B25:B36" name="Bereich6_1"/>
    <protectedRange sqref="D27:E27" name="Bereich5_1"/>
    <protectedRange sqref="C6" name="Bereich1_2"/>
    <protectedRange sqref="C7" name="Bereich2_1"/>
    <protectedRange sqref="C14 C9 C12" name="Bereich2_2"/>
  </protectedRanges>
  <mergeCells count="5">
    <mergeCell ref="K45:L45"/>
    <mergeCell ref="G11:K13"/>
    <mergeCell ref="H23:I23"/>
    <mergeCell ref="K24:L24"/>
    <mergeCell ref="H44:I44"/>
  </mergeCells>
  <pageMargins left="0.7" right="0.7" top="0.78740157499999996" bottom="0.78740157499999996" header="0.3" footer="0.3"/>
  <pageSetup paperSize="9" scale="58" orientation="portrait" r:id="rId1"/>
  <customProperties>
    <customPr name="layoutContexts" r:id="rId2"/>
    <customPr name="SaveUndoMode" r:id="rId3"/>
  </customProperties>
  <drawing r:id="rId4"/>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Listen!$F$4:$F$5</xm:f>
          </x14:formula1>
          <xm:sqref>C45:C57</xm:sqref>
        </x14:dataValidation>
        <x14:dataValidation type="list" allowBlank="1" showInputMessage="1" showErrorMessage="1" xr:uid="{00000000-0002-0000-0100-000004000000}">
          <x14:formula1>
            <xm:f>Listen!$D$3:$D$32</xm:f>
          </x14:formula1>
          <xm:sqref>C14 C9 C12</xm:sqref>
        </x14:dataValidation>
        <x14:dataValidation type="list" allowBlank="1" showInputMessage="1" showErrorMessage="1" xr:uid="{00000000-0002-0000-0100-000000000000}">
          <x14:formula1>
            <xm:f>Listen!$H$3:$H$4</xm:f>
          </x14:formula1>
          <xm:sqref>C24:C36</xm:sqref>
        </x14:dataValidation>
        <x14:dataValidation type="list" allowBlank="1" showInputMessage="1" showErrorMessage="1" xr:uid="{848DCC96-DA94-4B57-8A7B-B70DAD6179CA}">
          <x14:formula1>
            <xm:f>Listen!$A$3:$A$107</xm:f>
          </x14:formula1>
          <xm:sqref>C6</xm:sqref>
        </x14:dataValidation>
        <x14:dataValidation type="list" allowBlank="1" showInputMessage="1" showErrorMessage="1" xr:uid="{00000000-0002-0000-0100-000003000000}">
          <x14:formula1>
            <xm:f>Listen!$J$3:$J12</xm:f>
          </x14:formula1>
          <xm:sqref>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B1:L62"/>
  <sheetViews>
    <sheetView showGridLines="0" zoomScale="90" zoomScaleNormal="90" workbookViewId="0"/>
  </sheetViews>
  <sheetFormatPr baseColWidth="10" defaultColWidth="11.44140625" defaultRowHeight="14.4" x14ac:dyDescent="0.3"/>
  <cols>
    <col min="1" max="1" width="2.44140625" style="1" customWidth="1"/>
    <col min="2" max="2" width="25.5546875" style="1" customWidth="1"/>
    <col min="3" max="3" width="17" style="1" customWidth="1"/>
    <col min="4" max="4" width="21.5546875" style="1" customWidth="1"/>
    <col min="5" max="5" width="12.109375" style="1" customWidth="1"/>
    <col min="6" max="6" width="13.5546875" style="1" bestFit="1" customWidth="1"/>
    <col min="7" max="7" width="6.88671875" style="1" customWidth="1"/>
    <col min="8" max="8" width="18.109375" style="1" customWidth="1"/>
    <col min="9" max="9" width="6.44140625" style="1" customWidth="1"/>
    <col min="10" max="10" width="2.5546875" style="1" customWidth="1"/>
    <col min="11" max="11" width="16.6640625" style="1" customWidth="1"/>
    <col min="12" max="12" width="13.109375" style="1" customWidth="1"/>
    <col min="13" max="13" width="2.44140625" style="1" customWidth="1"/>
    <col min="14" max="16384" width="11.44140625" style="1"/>
  </cols>
  <sheetData>
    <row r="1" spans="2:12" ht="14.25" customHeight="1" x14ac:dyDescent="0.3"/>
    <row r="2" spans="2:12" ht="22.5" customHeight="1" x14ac:dyDescent="0.3">
      <c r="B2" s="103" t="s">
        <v>83</v>
      </c>
    </row>
    <row r="3" spans="2:12" ht="22.5" customHeight="1" x14ac:dyDescent="0.3">
      <c r="B3" s="37" t="s">
        <v>291</v>
      </c>
      <c r="C3" s="11"/>
      <c r="D3" s="11"/>
    </row>
    <row r="4" spans="2:12" ht="22.5" customHeight="1" x14ac:dyDescent="0.3">
      <c r="B4" s="12"/>
      <c r="D4" s="11"/>
    </row>
    <row r="5" spans="2:12" ht="14.25" customHeight="1" thickBot="1" x14ac:dyDescent="0.35">
      <c r="B5" s="2"/>
      <c r="C5" s="3"/>
      <c r="D5" s="3"/>
      <c r="E5" s="3"/>
      <c r="F5" s="3"/>
      <c r="G5" s="3"/>
      <c r="H5" s="3"/>
      <c r="I5" s="3"/>
      <c r="J5" s="3"/>
      <c r="K5" s="3"/>
      <c r="L5" s="4"/>
    </row>
    <row r="6" spans="2:12" ht="14.25" customHeight="1" thickBot="1" x14ac:dyDescent="0.35">
      <c r="B6" s="60" t="s">
        <v>5</v>
      </c>
      <c r="C6" s="71"/>
      <c r="D6" s="52" t="str">
        <f>IFERROR(VLOOKUP(C6,Listen!$A$2:$B$109,2,FALSE),"")</f>
        <v/>
      </c>
      <c r="E6" s="53"/>
      <c r="F6" s="19" t="s">
        <v>9</v>
      </c>
      <c r="G6" s="62"/>
      <c r="H6" s="63"/>
      <c r="I6" s="63"/>
      <c r="J6" s="63"/>
      <c r="K6" s="64"/>
      <c r="L6" s="6"/>
    </row>
    <row r="7" spans="2:12" ht="14.25" customHeight="1" thickTop="1" thickBot="1" x14ac:dyDescent="0.35">
      <c r="B7" s="60" t="s">
        <v>85</v>
      </c>
      <c r="C7" s="72"/>
      <c r="D7" s="55"/>
      <c r="E7" s="56"/>
      <c r="F7" s="5"/>
      <c r="G7" s="65"/>
      <c r="H7" s="66"/>
      <c r="I7" s="66"/>
      <c r="J7" s="66"/>
      <c r="K7" s="67"/>
      <c r="L7" s="6"/>
    </row>
    <row r="8" spans="2:12" ht="14.25" customHeight="1" thickTop="1" thickBot="1" x14ac:dyDescent="0.35">
      <c r="B8" s="60" t="s">
        <v>4</v>
      </c>
      <c r="C8" s="80"/>
      <c r="D8" s="72"/>
      <c r="E8" s="81"/>
      <c r="F8" s="5"/>
      <c r="G8" s="68"/>
      <c r="H8" s="69"/>
      <c r="I8" s="69"/>
      <c r="J8" s="69"/>
      <c r="K8" s="70"/>
      <c r="L8" s="6"/>
    </row>
    <row r="9" spans="2:12" ht="14.25" customHeight="1" thickTop="1" thickBot="1" x14ac:dyDescent="0.35">
      <c r="B9" s="60" t="s">
        <v>295</v>
      </c>
      <c r="C9" s="80"/>
      <c r="D9" s="72" t="s">
        <v>296</v>
      </c>
      <c r="E9" s="81"/>
      <c r="F9" s="5"/>
      <c r="L9" s="6"/>
    </row>
    <row r="10" spans="2:12" ht="14.25" customHeight="1" thickTop="1" thickBot="1" x14ac:dyDescent="0.35">
      <c r="B10" s="60" t="s">
        <v>290</v>
      </c>
      <c r="C10" s="80"/>
      <c r="D10" s="72"/>
      <c r="E10" s="81"/>
      <c r="L10" s="6"/>
    </row>
    <row r="11" spans="2:12" ht="14.25" customHeight="1" thickTop="1" thickBot="1" x14ac:dyDescent="0.35">
      <c r="B11" s="60" t="s">
        <v>6</v>
      </c>
      <c r="C11" s="80"/>
      <c r="D11" s="72"/>
      <c r="E11" s="81"/>
      <c r="G11" s="119" t="s">
        <v>87</v>
      </c>
      <c r="H11" s="120"/>
      <c r="I11" s="120"/>
      <c r="J11" s="120"/>
      <c r="K11" s="121"/>
      <c r="L11" s="6"/>
    </row>
    <row r="12" spans="2:12" ht="14.25" customHeight="1" thickTop="1" thickBot="1" x14ac:dyDescent="0.35">
      <c r="B12" s="60" t="s">
        <v>304</v>
      </c>
      <c r="C12" s="80"/>
      <c r="D12" s="72" t="s">
        <v>296</v>
      </c>
      <c r="E12" s="81"/>
      <c r="G12" s="122"/>
      <c r="H12" s="123"/>
      <c r="I12" s="123"/>
      <c r="J12" s="123"/>
      <c r="K12" s="124"/>
      <c r="L12" s="6"/>
    </row>
    <row r="13" spans="2:12" ht="15.6" thickTop="1" thickBot="1" x14ac:dyDescent="0.35">
      <c r="B13" s="60" t="s">
        <v>7</v>
      </c>
      <c r="C13" s="82"/>
      <c r="D13" s="83"/>
      <c r="E13" s="84"/>
      <c r="G13" s="125"/>
      <c r="H13" s="126"/>
      <c r="I13" s="126"/>
      <c r="J13" s="126"/>
      <c r="K13" s="127"/>
      <c r="L13" s="6"/>
    </row>
    <row r="14" spans="2:12" ht="15.6" thickTop="1" thickBot="1" x14ac:dyDescent="0.35">
      <c r="B14" s="60" t="s">
        <v>297</v>
      </c>
      <c r="C14" s="72"/>
      <c r="D14" s="55"/>
      <c r="E14" s="56"/>
      <c r="F14" s="5"/>
      <c r="G14" s="5"/>
      <c r="H14" s="5"/>
      <c r="I14" s="5"/>
      <c r="J14" s="5"/>
      <c r="K14" s="19"/>
      <c r="L14" s="6"/>
    </row>
    <row r="15" spans="2:12" ht="15" customHeight="1" thickTop="1" thickBot="1" x14ac:dyDescent="0.35">
      <c r="B15" s="61" t="s">
        <v>8</v>
      </c>
      <c r="C15" s="73"/>
      <c r="D15" s="58"/>
      <c r="E15" s="59"/>
      <c r="F15" s="5"/>
      <c r="L15" s="6"/>
    </row>
    <row r="16" spans="2:12" x14ac:dyDescent="0.3">
      <c r="B16" s="7"/>
      <c r="C16" s="8"/>
      <c r="D16" s="8"/>
      <c r="E16" s="8"/>
      <c r="F16" s="8"/>
      <c r="G16" s="8"/>
      <c r="H16" s="8"/>
      <c r="I16" s="8"/>
      <c r="J16" s="8"/>
      <c r="K16" s="8"/>
      <c r="L16" s="9"/>
    </row>
    <row r="18" spans="2:12" x14ac:dyDescent="0.3">
      <c r="B18" s="114" t="s">
        <v>305</v>
      </c>
      <c r="C18" s="113" t="str">
        <f>IF(OR(C9=C12,C14=C12),"no embedded derivative","embedded derivative! Please contact Group Accounting")</f>
        <v>no embedded derivative</v>
      </c>
    </row>
    <row r="20" spans="2:12" ht="21" x14ac:dyDescent="0.3">
      <c r="B20" s="17" t="s">
        <v>3</v>
      </c>
    </row>
    <row r="21" spans="2:12" x14ac:dyDescent="0.3">
      <c r="B21" s="5" t="s">
        <v>78</v>
      </c>
      <c r="D21" s="24"/>
      <c r="E21" s="30"/>
    </row>
    <row r="22" spans="2:12" ht="7.5" customHeight="1" x14ac:dyDescent="0.3">
      <c r="B22" s="5"/>
      <c r="D22" s="24"/>
      <c r="E22" s="30"/>
    </row>
    <row r="23" spans="2:12" s="107" customFormat="1" ht="37.5" customHeight="1" thickBot="1" x14ac:dyDescent="0.35">
      <c r="B23" s="105" t="s">
        <v>96</v>
      </c>
      <c r="C23" s="105" t="s">
        <v>102</v>
      </c>
      <c r="D23" s="106" t="s">
        <v>103</v>
      </c>
      <c r="E23" s="105" t="s">
        <v>77</v>
      </c>
      <c r="F23" s="105" t="s">
        <v>289</v>
      </c>
      <c r="G23" s="85" t="s">
        <v>98</v>
      </c>
      <c r="H23" s="128" t="s">
        <v>104</v>
      </c>
      <c r="I23" s="129"/>
    </row>
    <row r="24" spans="2:12" x14ac:dyDescent="0.3">
      <c r="B24" s="38"/>
      <c r="C24" s="39"/>
      <c r="D24" s="40"/>
      <c r="E24" s="41"/>
      <c r="F24" s="100"/>
      <c r="G24" s="87" t="str">
        <f>IFERROR(IF(H24/$H$36=0,"",H24/$H$36),"")</f>
        <v/>
      </c>
      <c r="H24" s="88" t="str">
        <f>+IF(F24="","",D24*F24)</f>
        <v/>
      </c>
      <c r="I24" s="89" t="str">
        <f>+IF(F24="","",$C$14)</f>
        <v/>
      </c>
      <c r="K24" s="117" t="str">
        <f>+CONCATENATE(K23,"/",$C$14,)</f>
        <v>/</v>
      </c>
      <c r="L24" s="118"/>
    </row>
    <row r="25" spans="2:12" x14ac:dyDescent="0.3">
      <c r="B25" s="38"/>
      <c r="C25" s="39"/>
      <c r="D25" s="40"/>
      <c r="E25" s="41"/>
      <c r="F25" s="100"/>
      <c r="G25" s="87" t="str">
        <f t="shared" ref="G25:G35" si="0">IFERROR(IF(H25/$H$36=0,"",H25/$H$36),"")</f>
        <v/>
      </c>
      <c r="H25" s="90" t="str">
        <f t="shared" ref="H25:H35" si="1">+IF(F25="","",D25*F25)</f>
        <v/>
      </c>
      <c r="I25" s="91" t="str">
        <f>+IF(F25="","",$C$14)</f>
        <v/>
      </c>
      <c r="K25" s="92" t="s">
        <v>99</v>
      </c>
      <c r="L25" s="93"/>
    </row>
    <row r="26" spans="2:12" ht="15" thickBot="1" x14ac:dyDescent="0.35">
      <c r="B26" s="38"/>
      <c r="C26" s="39"/>
      <c r="D26" s="40"/>
      <c r="E26" s="41"/>
      <c r="F26" s="100"/>
      <c r="G26" s="87" t="str">
        <f t="shared" si="0"/>
        <v/>
      </c>
      <c r="H26" s="90" t="str">
        <f t="shared" si="1"/>
        <v/>
      </c>
      <c r="I26" s="91" t="str">
        <f t="shared" ref="I26:I35" si="2">+IF(F26="","",$C$14)</f>
        <v/>
      </c>
      <c r="K26" s="94" t="s">
        <v>100</v>
      </c>
      <c r="L26" s="104" t="e">
        <f>D36/H36</f>
        <v>#DIV/0!</v>
      </c>
    </row>
    <row r="27" spans="2:12" x14ac:dyDescent="0.3">
      <c r="B27" s="38"/>
      <c r="C27" s="39"/>
      <c r="D27" s="40"/>
      <c r="E27" s="41"/>
      <c r="F27" s="100"/>
      <c r="G27" s="87" t="str">
        <f t="shared" si="0"/>
        <v/>
      </c>
      <c r="H27" s="90" t="str">
        <f t="shared" si="1"/>
        <v/>
      </c>
      <c r="I27" s="91" t="str">
        <f t="shared" si="2"/>
        <v/>
      </c>
    </row>
    <row r="28" spans="2:12" x14ac:dyDescent="0.3">
      <c r="B28" s="38"/>
      <c r="C28" s="39"/>
      <c r="D28" s="40"/>
      <c r="E28" s="41"/>
      <c r="F28" s="100"/>
      <c r="G28" s="87" t="str">
        <f t="shared" si="0"/>
        <v/>
      </c>
      <c r="H28" s="90" t="str">
        <f t="shared" si="1"/>
        <v/>
      </c>
      <c r="I28" s="91" t="str">
        <f t="shared" si="2"/>
        <v/>
      </c>
    </row>
    <row r="29" spans="2:12" x14ac:dyDescent="0.3">
      <c r="B29" s="38"/>
      <c r="C29" s="39"/>
      <c r="D29" s="40"/>
      <c r="E29" s="41"/>
      <c r="F29" s="100"/>
      <c r="G29" s="87" t="str">
        <f t="shared" si="0"/>
        <v/>
      </c>
      <c r="H29" s="90" t="str">
        <f t="shared" si="1"/>
        <v/>
      </c>
      <c r="I29" s="91" t="str">
        <f t="shared" si="2"/>
        <v/>
      </c>
      <c r="J29" s="34"/>
    </row>
    <row r="30" spans="2:12" x14ac:dyDescent="0.3">
      <c r="B30" s="38"/>
      <c r="C30" s="39"/>
      <c r="D30" s="40"/>
      <c r="E30" s="41"/>
      <c r="F30" s="100"/>
      <c r="G30" s="87" t="str">
        <f t="shared" si="0"/>
        <v/>
      </c>
      <c r="H30" s="90" t="str">
        <f t="shared" si="1"/>
        <v/>
      </c>
      <c r="I30" s="91" t="str">
        <f t="shared" si="2"/>
        <v/>
      </c>
      <c r="J30" s="34"/>
    </row>
    <row r="31" spans="2:12" x14ac:dyDescent="0.3">
      <c r="B31" s="38"/>
      <c r="C31" s="39"/>
      <c r="D31" s="40"/>
      <c r="E31" s="41"/>
      <c r="F31" s="100"/>
      <c r="G31" s="87" t="str">
        <f t="shared" si="0"/>
        <v/>
      </c>
      <c r="H31" s="90" t="str">
        <f t="shared" si="1"/>
        <v/>
      </c>
      <c r="I31" s="91" t="str">
        <f t="shared" si="2"/>
        <v/>
      </c>
      <c r="J31" s="34"/>
    </row>
    <row r="32" spans="2:12" x14ac:dyDescent="0.3">
      <c r="B32" s="38"/>
      <c r="C32" s="39"/>
      <c r="D32" s="40"/>
      <c r="E32" s="41"/>
      <c r="F32" s="100"/>
      <c r="G32" s="87" t="str">
        <f t="shared" si="0"/>
        <v/>
      </c>
      <c r="H32" s="90" t="str">
        <f t="shared" si="1"/>
        <v/>
      </c>
      <c r="I32" s="91" t="str">
        <f t="shared" si="2"/>
        <v/>
      </c>
      <c r="J32" s="34"/>
    </row>
    <row r="33" spans="2:12" x14ac:dyDescent="0.3">
      <c r="B33" s="38"/>
      <c r="C33" s="39"/>
      <c r="D33" s="40"/>
      <c r="E33" s="41"/>
      <c r="F33" s="100"/>
      <c r="G33" s="87" t="str">
        <f t="shared" si="0"/>
        <v/>
      </c>
      <c r="H33" s="90" t="str">
        <f t="shared" si="1"/>
        <v/>
      </c>
      <c r="I33" s="91" t="str">
        <f t="shared" si="2"/>
        <v/>
      </c>
      <c r="J33" s="34"/>
    </row>
    <row r="34" spans="2:12" x14ac:dyDescent="0.3">
      <c r="B34" s="38"/>
      <c r="C34" s="39"/>
      <c r="D34" s="40"/>
      <c r="E34" s="41"/>
      <c r="F34" s="100"/>
      <c r="G34" s="87" t="str">
        <f t="shared" si="0"/>
        <v/>
      </c>
      <c r="H34" s="90" t="str">
        <f t="shared" si="1"/>
        <v/>
      </c>
      <c r="I34" s="91" t="str">
        <f t="shared" si="2"/>
        <v/>
      </c>
      <c r="J34" s="34"/>
    </row>
    <row r="35" spans="2:12" x14ac:dyDescent="0.3">
      <c r="B35" s="38"/>
      <c r="C35" s="39"/>
      <c r="D35" s="40"/>
      <c r="E35" s="41"/>
      <c r="F35" s="100"/>
      <c r="G35" s="87" t="str">
        <f t="shared" si="0"/>
        <v/>
      </c>
      <c r="H35" s="95" t="str">
        <f t="shared" si="1"/>
        <v/>
      </c>
      <c r="I35" s="96" t="str">
        <f t="shared" si="2"/>
        <v/>
      </c>
      <c r="J35" s="34"/>
    </row>
    <row r="36" spans="2:12" ht="20.25" customHeight="1" x14ac:dyDescent="0.3">
      <c r="B36" s="18"/>
      <c r="C36" s="27"/>
      <c r="D36" s="97">
        <f>SUM(D24:D35)</f>
        <v>0</v>
      </c>
      <c r="E36" s="36"/>
      <c r="F36" s="97"/>
      <c r="G36" s="98">
        <f>SUM(G24:G35)</f>
        <v>0</v>
      </c>
      <c r="H36" s="97">
        <f>SUM(H24:H35)</f>
        <v>0</v>
      </c>
      <c r="I36" s="99">
        <f>+C14</f>
        <v>0</v>
      </c>
      <c r="J36" s="35"/>
    </row>
    <row r="37" spans="2:12" x14ac:dyDescent="0.3">
      <c r="B37" s="10"/>
      <c r="D37" s="15"/>
      <c r="E37" s="16"/>
      <c r="I37" s="10"/>
      <c r="J37" s="10"/>
    </row>
    <row r="38" spans="2:12" x14ac:dyDescent="0.3">
      <c r="B38" s="10"/>
      <c r="D38" s="16"/>
      <c r="E38" s="16"/>
      <c r="F38" s="10"/>
      <c r="G38" s="10"/>
      <c r="H38" s="10"/>
      <c r="I38" s="10"/>
      <c r="J38" s="10"/>
      <c r="K38" s="10"/>
      <c r="L38" s="10"/>
    </row>
    <row r="39" spans="2:12" x14ac:dyDescent="0.3">
      <c r="D39" s="16"/>
      <c r="E39" s="16"/>
      <c r="F39" s="16"/>
      <c r="G39" s="16"/>
      <c r="H39" s="16"/>
      <c r="I39" s="16"/>
      <c r="J39" s="16"/>
      <c r="K39" s="10"/>
      <c r="L39" s="10"/>
    </row>
    <row r="40" spans="2:12" ht="21" x14ac:dyDescent="0.3">
      <c r="B40" s="17" t="s">
        <v>2</v>
      </c>
      <c r="D40" s="16"/>
      <c r="E40" s="16"/>
      <c r="F40" s="16"/>
      <c r="G40" s="16"/>
      <c r="H40" s="16"/>
      <c r="I40" s="16"/>
      <c r="J40" s="16"/>
      <c r="K40" s="16"/>
      <c r="L40" s="16"/>
    </row>
    <row r="41" spans="2:12" x14ac:dyDescent="0.3">
      <c r="B41" s="1" t="s">
        <v>79</v>
      </c>
      <c r="D41" s="24"/>
      <c r="E41" s="30"/>
      <c r="F41" s="30"/>
      <c r="G41" s="20"/>
      <c r="H41" s="20"/>
      <c r="I41" s="20"/>
      <c r="J41" s="20"/>
      <c r="K41" s="20"/>
      <c r="L41" s="16"/>
    </row>
    <row r="42" spans="2:12" ht="7.5" customHeight="1" x14ac:dyDescent="0.3">
      <c r="B42" s="5"/>
      <c r="D42" s="24"/>
      <c r="E42" s="30"/>
      <c r="I42" s="10"/>
      <c r="J42" s="10"/>
    </row>
    <row r="43" spans="2:12" s="107" customFormat="1" ht="37.5" customHeight="1" thickBot="1" x14ac:dyDescent="0.35">
      <c r="B43" s="105" t="s">
        <v>96</v>
      </c>
      <c r="C43" s="105" t="s">
        <v>105</v>
      </c>
      <c r="D43" s="106" t="s">
        <v>103</v>
      </c>
      <c r="E43" s="105" t="s">
        <v>77</v>
      </c>
      <c r="F43" s="105" t="s">
        <v>289</v>
      </c>
      <c r="G43" s="85" t="s">
        <v>98</v>
      </c>
      <c r="H43" s="128" t="s">
        <v>104</v>
      </c>
      <c r="I43" s="129"/>
      <c r="J43" s="108"/>
    </row>
    <row r="44" spans="2:12" x14ac:dyDescent="0.3">
      <c r="B44" s="38"/>
      <c r="C44" s="39"/>
      <c r="D44" s="40"/>
      <c r="E44" s="41"/>
      <c r="F44" s="100"/>
      <c r="G44" s="87" t="str">
        <f>IFERROR(IF(H44/$H$56=0,"",H44/$H$56),"")</f>
        <v/>
      </c>
      <c r="H44" s="88" t="str">
        <f>+IF(F44="","",D44*F44)</f>
        <v/>
      </c>
      <c r="I44" s="89" t="str">
        <f>+IF(F44="","",$C$14)</f>
        <v/>
      </c>
      <c r="J44" s="34"/>
      <c r="K44" s="117" t="str">
        <f>+CONCATENATE(K43,"/",$C$14,)</f>
        <v>/</v>
      </c>
      <c r="L44" s="118"/>
    </row>
    <row r="45" spans="2:12" x14ac:dyDescent="0.3">
      <c r="B45" s="38"/>
      <c r="C45" s="39"/>
      <c r="D45" s="40"/>
      <c r="E45" s="41"/>
      <c r="F45" s="100"/>
      <c r="G45" s="87" t="str">
        <f t="shared" ref="G45:G55" si="3">IFERROR(IF(H45/$H$56=0,"",H45/$H$56),"")</f>
        <v/>
      </c>
      <c r="H45" s="90" t="str">
        <f t="shared" ref="H45:H55" si="4">+IF(F45="","",D45*F45)</f>
        <v/>
      </c>
      <c r="I45" s="91" t="str">
        <f>+IF(F45="","",$C$14)</f>
        <v/>
      </c>
      <c r="J45" s="34"/>
      <c r="K45" s="92" t="s">
        <v>99</v>
      </c>
      <c r="L45" s="93"/>
    </row>
    <row r="46" spans="2:12" ht="15" thickBot="1" x14ac:dyDescent="0.35">
      <c r="B46" s="38"/>
      <c r="C46" s="39"/>
      <c r="D46" s="40"/>
      <c r="E46" s="41"/>
      <c r="F46" s="100"/>
      <c r="G46" s="87" t="str">
        <f t="shared" si="3"/>
        <v/>
      </c>
      <c r="H46" s="90" t="str">
        <f t="shared" si="4"/>
        <v/>
      </c>
      <c r="I46" s="91" t="str">
        <f t="shared" ref="I46:I55" si="5">+IF(F46="","",$C$14)</f>
        <v/>
      </c>
      <c r="J46" s="34"/>
      <c r="K46" s="94" t="s">
        <v>100</v>
      </c>
      <c r="L46" s="104" t="e">
        <f>D56/H56</f>
        <v>#DIV/0!</v>
      </c>
    </row>
    <row r="47" spans="2:12" x14ac:dyDescent="0.3">
      <c r="B47" s="38"/>
      <c r="C47" s="39"/>
      <c r="D47" s="40"/>
      <c r="E47" s="41"/>
      <c r="F47" s="100"/>
      <c r="G47" s="87" t="str">
        <f t="shared" si="3"/>
        <v/>
      </c>
      <c r="H47" s="90" t="str">
        <f t="shared" si="4"/>
        <v/>
      </c>
      <c r="I47" s="91" t="str">
        <f t="shared" si="5"/>
        <v/>
      </c>
      <c r="J47" s="34"/>
    </row>
    <row r="48" spans="2:12" x14ac:dyDescent="0.3">
      <c r="B48" s="38"/>
      <c r="C48" s="39"/>
      <c r="D48" s="40"/>
      <c r="E48" s="41"/>
      <c r="F48" s="100"/>
      <c r="G48" s="87" t="str">
        <f t="shared" si="3"/>
        <v/>
      </c>
      <c r="H48" s="90" t="str">
        <f t="shared" si="4"/>
        <v/>
      </c>
      <c r="I48" s="91" t="str">
        <f t="shared" si="5"/>
        <v/>
      </c>
      <c r="J48" s="34"/>
    </row>
    <row r="49" spans="2:10" x14ac:dyDescent="0.3">
      <c r="B49" s="38"/>
      <c r="C49" s="39"/>
      <c r="D49" s="40"/>
      <c r="E49" s="41"/>
      <c r="F49" s="100"/>
      <c r="G49" s="87" t="str">
        <f t="shared" si="3"/>
        <v/>
      </c>
      <c r="H49" s="90" t="str">
        <f t="shared" si="4"/>
        <v/>
      </c>
      <c r="I49" s="91" t="str">
        <f t="shared" si="5"/>
        <v/>
      </c>
      <c r="J49" s="34"/>
    </row>
    <row r="50" spans="2:10" x14ac:dyDescent="0.3">
      <c r="B50" s="38"/>
      <c r="C50" s="39"/>
      <c r="D50" s="40"/>
      <c r="E50" s="41"/>
      <c r="F50" s="100"/>
      <c r="G50" s="87" t="str">
        <f t="shared" si="3"/>
        <v/>
      </c>
      <c r="H50" s="90" t="str">
        <f t="shared" si="4"/>
        <v/>
      </c>
      <c r="I50" s="91" t="str">
        <f t="shared" si="5"/>
        <v/>
      </c>
      <c r="J50" s="34"/>
    </row>
    <row r="51" spans="2:10" x14ac:dyDescent="0.3">
      <c r="B51" s="38"/>
      <c r="C51" s="39"/>
      <c r="D51" s="40"/>
      <c r="E51" s="41"/>
      <c r="F51" s="100"/>
      <c r="G51" s="87" t="str">
        <f t="shared" si="3"/>
        <v/>
      </c>
      <c r="H51" s="90" t="str">
        <f t="shared" si="4"/>
        <v/>
      </c>
      <c r="I51" s="91" t="str">
        <f t="shared" si="5"/>
        <v/>
      </c>
      <c r="J51" s="34"/>
    </row>
    <row r="52" spans="2:10" x14ac:dyDescent="0.3">
      <c r="B52" s="38"/>
      <c r="C52" s="39"/>
      <c r="D52" s="40"/>
      <c r="E52" s="41"/>
      <c r="F52" s="100"/>
      <c r="G52" s="87" t="str">
        <f t="shared" si="3"/>
        <v/>
      </c>
      <c r="H52" s="90" t="str">
        <f t="shared" si="4"/>
        <v/>
      </c>
      <c r="I52" s="91" t="str">
        <f t="shared" si="5"/>
        <v/>
      </c>
      <c r="J52" s="34"/>
    </row>
    <row r="53" spans="2:10" x14ac:dyDescent="0.3">
      <c r="B53" s="38"/>
      <c r="C53" s="39"/>
      <c r="D53" s="40"/>
      <c r="E53" s="41"/>
      <c r="F53" s="100"/>
      <c r="G53" s="87" t="str">
        <f t="shared" si="3"/>
        <v/>
      </c>
      <c r="H53" s="90" t="str">
        <f t="shared" si="4"/>
        <v/>
      </c>
      <c r="I53" s="91" t="str">
        <f t="shared" si="5"/>
        <v/>
      </c>
      <c r="J53" s="34"/>
    </row>
    <row r="54" spans="2:10" x14ac:dyDescent="0.3">
      <c r="B54" s="38"/>
      <c r="C54" s="39"/>
      <c r="D54" s="40"/>
      <c r="E54" s="41"/>
      <c r="F54" s="100"/>
      <c r="G54" s="87" t="str">
        <f t="shared" si="3"/>
        <v/>
      </c>
      <c r="H54" s="90" t="str">
        <f t="shared" si="4"/>
        <v/>
      </c>
      <c r="I54" s="91" t="str">
        <f t="shared" si="5"/>
        <v/>
      </c>
      <c r="J54" s="34"/>
    </row>
    <row r="55" spans="2:10" x14ac:dyDescent="0.3">
      <c r="B55" s="38"/>
      <c r="C55" s="39"/>
      <c r="D55" s="40"/>
      <c r="E55" s="41"/>
      <c r="F55" s="100"/>
      <c r="G55" s="87" t="str">
        <f t="shared" si="3"/>
        <v/>
      </c>
      <c r="H55" s="95" t="str">
        <f t="shared" si="4"/>
        <v/>
      </c>
      <c r="I55" s="96" t="str">
        <f t="shared" si="5"/>
        <v/>
      </c>
      <c r="J55" s="34"/>
    </row>
    <row r="56" spans="2:10" ht="20.25" customHeight="1" x14ac:dyDescent="0.3">
      <c r="B56" s="18"/>
      <c r="C56" s="27"/>
      <c r="D56" s="97">
        <f>SUM(D44:D55)</f>
        <v>0</v>
      </c>
      <c r="E56" s="36"/>
      <c r="F56" s="97"/>
      <c r="G56" s="101">
        <f>SUM(G44:G55)</f>
        <v>0</v>
      </c>
      <c r="H56" s="97">
        <f>SUM(H44:H55)</f>
        <v>0</v>
      </c>
      <c r="I56" s="99">
        <f>+I36</f>
        <v>0</v>
      </c>
      <c r="J56" s="35"/>
    </row>
    <row r="57" spans="2:10" x14ac:dyDescent="0.3">
      <c r="B57" s="10"/>
      <c r="D57" s="15"/>
      <c r="E57" s="15"/>
      <c r="F57" s="16"/>
      <c r="G57" s="16"/>
      <c r="H57" s="16"/>
    </row>
    <row r="59" spans="2:10" x14ac:dyDescent="0.3">
      <c r="B59" s="79"/>
    </row>
    <row r="60" spans="2:10" x14ac:dyDescent="0.3">
      <c r="B60" s="31"/>
    </row>
    <row r="61" spans="2:10" x14ac:dyDescent="0.3">
      <c r="B61" s="31"/>
    </row>
    <row r="62" spans="2:10" x14ac:dyDescent="0.3">
      <c r="B62" s="31"/>
    </row>
  </sheetData>
  <protectedRanges>
    <protectedRange sqref="B44:E45 B53:E55 B52:C52 B48:E51 C46:E47" name="Bereich6"/>
    <protectedRange sqref="D52:E52 B46:B47 B24:E35" name="Bereich5"/>
    <protectedRange sqref="C15" name="Bereich3"/>
    <protectedRange sqref="C7:E14" name="Bereich2"/>
    <protectedRange sqref="G6:K9" name="Bereich4_1"/>
  </protectedRanges>
  <mergeCells count="5">
    <mergeCell ref="K44:L44"/>
    <mergeCell ref="G11:K13"/>
    <mergeCell ref="H23:I23"/>
    <mergeCell ref="K24:L24"/>
    <mergeCell ref="H43:I43"/>
  </mergeCells>
  <dataValidations count="1">
    <dataValidation type="date" allowBlank="1" showInputMessage="1" showErrorMessage="1" sqref="C15 B44:B55 B24:B35" xr:uid="{00000000-0002-0000-0200-000000000000}">
      <formula1>36526</formula1>
      <formula2>73050</formula2>
    </dataValidation>
  </dataValidations>
  <pageMargins left="0.7" right="0.7" top="0.78740157499999996" bottom="0.78740157499999996" header="0.3" footer="0.3"/>
  <pageSetup paperSize="9" scale="58" orientation="portrait" r:id="rId1"/>
  <customProperties>
    <customPr name="layoutContexts" r:id="rId2"/>
    <customPr name="SaveUndoMode" r:id="rId3"/>
  </customProperties>
  <drawing r:id="rId4"/>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1000000}">
          <x14:formula1>
            <xm:f>Listen!$H$3:$H$4</xm:f>
          </x14:formula1>
          <xm:sqref>C24:C35</xm:sqref>
        </x14:dataValidation>
        <x14:dataValidation type="list" allowBlank="1" showInputMessage="1" showErrorMessage="1" xr:uid="{00000000-0002-0000-0200-000002000000}">
          <x14:formula1>
            <xm:f>Listen!$D$3:$D$32</xm:f>
          </x14:formula1>
          <xm:sqref>C14 E44:E55 E24:E35 C9 C12</xm:sqref>
        </x14:dataValidation>
        <x14:dataValidation type="list" allowBlank="1" showInputMessage="1" showErrorMessage="1" xr:uid="{00000000-0002-0000-0200-000005000000}">
          <x14:formula1>
            <xm:f>Listen!$F$3:$F$5</xm:f>
          </x14:formula1>
          <xm:sqref>C44:C55</xm:sqref>
        </x14:dataValidation>
        <x14:dataValidation type="list" allowBlank="1" showInputMessage="1" showErrorMessage="1" xr:uid="{00000000-0002-0000-0200-000003000000}">
          <x14:formula1>
            <xm:f>Listen!$A$3:$A$107</xm:f>
          </x14:formula1>
          <xm:sqref>C6</xm:sqref>
        </x14:dataValidation>
        <x14:dataValidation type="list" allowBlank="1" showInputMessage="1" showErrorMessage="1" xr:uid="{00000000-0002-0000-0200-000004000000}">
          <x14:formula1>
            <xm:f>Listen!$J$3:$J12</xm:f>
          </x14:formula1>
          <xm:sqref>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N109"/>
  <sheetViews>
    <sheetView workbookViewId="0"/>
  </sheetViews>
  <sheetFormatPr baseColWidth="10" defaultRowHeight="14.4" x14ac:dyDescent="0.3"/>
  <cols>
    <col min="1" max="1" width="31.44140625" customWidth="1"/>
    <col min="2" max="2" width="54.5546875" bestFit="1" customWidth="1"/>
    <col min="6" max="6" width="14.5546875" bestFit="1" customWidth="1"/>
    <col min="8" max="8" width="14.33203125" bestFit="1" customWidth="1"/>
  </cols>
  <sheetData>
    <row r="1" spans="1:14" x14ac:dyDescent="0.3">
      <c r="M1" t="s">
        <v>307</v>
      </c>
      <c r="N1" t="s">
        <v>308</v>
      </c>
    </row>
    <row r="2" spans="1:14" x14ac:dyDescent="0.3">
      <c r="A2" t="s">
        <v>44</v>
      </c>
      <c r="B2" t="s">
        <v>45</v>
      </c>
      <c r="D2" t="s">
        <v>72</v>
      </c>
      <c r="F2" t="s">
        <v>2</v>
      </c>
      <c r="H2" t="s">
        <v>3</v>
      </c>
      <c r="J2" t="s">
        <v>92</v>
      </c>
      <c r="M2" s="102" t="s">
        <v>106</v>
      </c>
      <c r="N2" s="102" t="s">
        <v>107</v>
      </c>
    </row>
    <row r="3" spans="1:14" x14ac:dyDescent="0.3">
      <c r="A3" t="s">
        <v>247</v>
      </c>
      <c r="B3" t="s">
        <v>309</v>
      </c>
      <c r="D3" s="21" t="s">
        <v>46</v>
      </c>
      <c r="F3" s="25" t="s">
        <v>73</v>
      </c>
      <c r="H3" t="s">
        <v>76</v>
      </c>
      <c r="J3" t="s">
        <v>409</v>
      </c>
      <c r="M3" s="102" t="s">
        <v>108</v>
      </c>
      <c r="N3" s="102" t="s">
        <v>109</v>
      </c>
    </row>
    <row r="4" spans="1:14" x14ac:dyDescent="0.3">
      <c r="A4" t="s">
        <v>310</v>
      </c>
      <c r="B4" t="s">
        <v>311</v>
      </c>
      <c r="D4" s="21" t="s">
        <v>0</v>
      </c>
      <c r="F4" s="25" t="s">
        <v>74</v>
      </c>
      <c r="H4" t="s">
        <v>91</v>
      </c>
      <c r="J4" t="s">
        <v>410</v>
      </c>
      <c r="M4" s="102" t="s">
        <v>110</v>
      </c>
      <c r="N4" s="102" t="s">
        <v>111</v>
      </c>
    </row>
    <row r="5" spans="1:14" x14ac:dyDescent="0.3">
      <c r="A5" t="s">
        <v>249</v>
      </c>
      <c r="B5" t="s">
        <v>312</v>
      </c>
      <c r="D5" s="21" t="s">
        <v>1</v>
      </c>
      <c r="F5" s="25" t="s">
        <v>75</v>
      </c>
      <c r="J5" t="s">
        <v>411</v>
      </c>
      <c r="M5" s="102" t="s">
        <v>112</v>
      </c>
      <c r="N5" s="102" t="s">
        <v>113</v>
      </c>
    </row>
    <row r="6" spans="1:14" x14ac:dyDescent="0.3">
      <c r="A6" t="s">
        <v>188</v>
      </c>
      <c r="B6" t="s">
        <v>313</v>
      </c>
      <c r="D6" s="22" t="s">
        <v>71</v>
      </c>
      <c r="J6" t="s">
        <v>412</v>
      </c>
      <c r="M6" s="102" t="s">
        <v>114</v>
      </c>
      <c r="N6" s="102" t="s">
        <v>115</v>
      </c>
    </row>
    <row r="7" spans="1:14" x14ac:dyDescent="0.3">
      <c r="A7" t="s">
        <v>314</v>
      </c>
      <c r="B7" t="s">
        <v>315</v>
      </c>
      <c r="D7" s="22" t="s">
        <v>90</v>
      </c>
      <c r="J7" t="s">
        <v>413</v>
      </c>
      <c r="M7" s="102" t="s">
        <v>116</v>
      </c>
      <c r="N7" s="102" t="s">
        <v>117</v>
      </c>
    </row>
    <row r="8" spans="1:14" x14ac:dyDescent="0.3">
      <c r="A8" t="s">
        <v>316</v>
      </c>
      <c r="B8" t="s">
        <v>317</v>
      </c>
      <c r="D8" s="21" t="s">
        <v>47</v>
      </c>
      <c r="J8" t="s">
        <v>93</v>
      </c>
      <c r="M8" s="102" t="s">
        <v>118</v>
      </c>
      <c r="N8" s="102" t="s">
        <v>119</v>
      </c>
    </row>
    <row r="9" spans="1:14" x14ac:dyDescent="0.3">
      <c r="A9" t="s">
        <v>154</v>
      </c>
      <c r="B9" t="s">
        <v>155</v>
      </c>
      <c r="D9" s="21" t="s">
        <v>48</v>
      </c>
      <c r="J9" t="s">
        <v>414</v>
      </c>
      <c r="M9" s="102" t="s">
        <v>120</v>
      </c>
      <c r="N9" s="102" t="s">
        <v>121</v>
      </c>
    </row>
    <row r="10" spans="1:14" x14ac:dyDescent="0.3">
      <c r="A10" t="s">
        <v>253</v>
      </c>
      <c r="B10" t="s">
        <v>318</v>
      </c>
      <c r="D10" s="21" t="s">
        <v>49</v>
      </c>
      <c r="J10" t="s">
        <v>293</v>
      </c>
      <c r="M10" s="102" t="s">
        <v>122</v>
      </c>
      <c r="N10" s="102" t="s">
        <v>123</v>
      </c>
    </row>
    <row r="11" spans="1:14" x14ac:dyDescent="0.3">
      <c r="A11" t="s">
        <v>166</v>
      </c>
      <c r="B11" t="s">
        <v>319</v>
      </c>
      <c r="D11" s="21" t="s">
        <v>50</v>
      </c>
      <c r="J11" t="s">
        <v>294</v>
      </c>
      <c r="M11" s="102" t="s">
        <v>124</v>
      </c>
      <c r="N11" s="102" t="s">
        <v>125</v>
      </c>
    </row>
    <row r="12" spans="1:14" x14ac:dyDescent="0.3">
      <c r="A12" t="s">
        <v>168</v>
      </c>
      <c r="B12" t="s">
        <v>320</v>
      </c>
      <c r="D12" s="21" t="s">
        <v>51</v>
      </c>
      <c r="J12" t="s">
        <v>306</v>
      </c>
      <c r="M12" s="102" t="s">
        <v>126</v>
      </c>
      <c r="N12" s="102" t="s">
        <v>127</v>
      </c>
    </row>
    <row r="13" spans="1:14" x14ac:dyDescent="0.3">
      <c r="A13" t="s">
        <v>170</v>
      </c>
      <c r="B13" t="s">
        <v>321</v>
      </c>
      <c r="D13" s="21" t="s">
        <v>52</v>
      </c>
      <c r="M13" s="102" t="s">
        <v>128</v>
      </c>
      <c r="N13" s="102" t="s">
        <v>129</v>
      </c>
    </row>
    <row r="14" spans="1:14" x14ac:dyDescent="0.3">
      <c r="A14" t="s">
        <v>322</v>
      </c>
      <c r="B14" t="s">
        <v>323</v>
      </c>
      <c r="D14" s="21" t="s">
        <v>53</v>
      </c>
      <c r="M14" s="102" t="s">
        <v>130</v>
      </c>
      <c r="N14" s="102" t="s">
        <v>131</v>
      </c>
    </row>
    <row r="15" spans="1:14" x14ac:dyDescent="0.3">
      <c r="A15" t="s">
        <v>174</v>
      </c>
      <c r="B15" t="s">
        <v>324</v>
      </c>
      <c r="D15" s="21" t="s">
        <v>54</v>
      </c>
      <c r="M15" s="102" t="s">
        <v>132</v>
      </c>
      <c r="N15" s="102" t="s">
        <v>133</v>
      </c>
    </row>
    <row r="16" spans="1:14" x14ac:dyDescent="0.3">
      <c r="A16" t="s">
        <v>190</v>
      </c>
      <c r="B16" t="s">
        <v>325</v>
      </c>
      <c r="D16" s="21" t="s">
        <v>55</v>
      </c>
      <c r="M16" s="102" t="s">
        <v>134</v>
      </c>
      <c r="N16" s="102" t="s">
        <v>135</v>
      </c>
    </row>
    <row r="17" spans="1:14" x14ac:dyDescent="0.3">
      <c r="A17" t="s">
        <v>192</v>
      </c>
      <c r="B17" t="s">
        <v>193</v>
      </c>
      <c r="D17" s="21" t="s">
        <v>56</v>
      </c>
      <c r="M17" s="102" t="s">
        <v>136</v>
      </c>
      <c r="N17" s="102" t="s">
        <v>137</v>
      </c>
    </row>
    <row r="18" spans="1:14" x14ac:dyDescent="0.3">
      <c r="A18" t="s">
        <v>198</v>
      </c>
      <c r="B18" t="s">
        <v>408</v>
      </c>
      <c r="D18" s="21" t="s">
        <v>57</v>
      </c>
      <c r="M18" s="102" t="s">
        <v>138</v>
      </c>
      <c r="N18" s="102" t="s">
        <v>139</v>
      </c>
    </row>
    <row r="19" spans="1:14" x14ac:dyDescent="0.3">
      <c r="A19" t="s">
        <v>200</v>
      </c>
      <c r="B19" t="s">
        <v>201</v>
      </c>
      <c r="D19" s="21" t="s">
        <v>58</v>
      </c>
      <c r="M19" s="102" t="s">
        <v>140</v>
      </c>
      <c r="N19" s="102" t="s">
        <v>141</v>
      </c>
    </row>
    <row r="20" spans="1:14" x14ac:dyDescent="0.3">
      <c r="A20" t="s">
        <v>160</v>
      </c>
      <c r="B20" t="s">
        <v>161</v>
      </c>
      <c r="D20" s="21" t="s">
        <v>59</v>
      </c>
      <c r="M20" s="102" t="s">
        <v>142</v>
      </c>
      <c r="N20" s="102" t="s">
        <v>143</v>
      </c>
    </row>
    <row r="21" spans="1:14" x14ac:dyDescent="0.3">
      <c r="A21" t="s">
        <v>158</v>
      </c>
      <c r="B21" t="s">
        <v>159</v>
      </c>
      <c r="D21" s="21" t="s">
        <v>60</v>
      </c>
      <c r="M21" s="102" t="s">
        <v>144</v>
      </c>
      <c r="N21" s="102" t="s">
        <v>145</v>
      </c>
    </row>
    <row r="22" spans="1:14" x14ac:dyDescent="0.3">
      <c r="A22" t="s">
        <v>184</v>
      </c>
      <c r="B22" t="s">
        <v>185</v>
      </c>
      <c r="D22" s="21" t="s">
        <v>61</v>
      </c>
      <c r="M22" s="102" t="s">
        <v>146</v>
      </c>
      <c r="N22" s="102" t="s">
        <v>147</v>
      </c>
    </row>
    <row r="23" spans="1:14" x14ac:dyDescent="0.3">
      <c r="A23" t="s">
        <v>164</v>
      </c>
      <c r="B23" t="s">
        <v>326</v>
      </c>
      <c r="D23" s="21" t="s">
        <v>62</v>
      </c>
      <c r="M23" s="102" t="s">
        <v>148</v>
      </c>
      <c r="N23" s="102" t="s">
        <v>149</v>
      </c>
    </row>
    <row r="24" spans="1:14" x14ac:dyDescent="0.3">
      <c r="A24" t="s">
        <v>182</v>
      </c>
      <c r="B24" t="s">
        <v>327</v>
      </c>
      <c r="D24" s="21" t="s">
        <v>63</v>
      </c>
      <c r="M24" s="102" t="s">
        <v>150</v>
      </c>
      <c r="N24" s="102" t="s">
        <v>151</v>
      </c>
    </row>
    <row r="25" spans="1:14" x14ac:dyDescent="0.3">
      <c r="A25" t="s">
        <v>328</v>
      </c>
      <c r="B25" t="s">
        <v>329</v>
      </c>
      <c r="D25" s="21" t="s">
        <v>64</v>
      </c>
      <c r="M25" s="102" t="s">
        <v>152</v>
      </c>
      <c r="N25" s="102" t="s">
        <v>153</v>
      </c>
    </row>
    <row r="26" spans="1:14" x14ac:dyDescent="0.3">
      <c r="A26" t="s">
        <v>330</v>
      </c>
      <c r="B26" t="s">
        <v>331</v>
      </c>
      <c r="D26" s="21" t="s">
        <v>10</v>
      </c>
      <c r="M26" s="102" t="s">
        <v>154</v>
      </c>
      <c r="N26" s="102" t="s">
        <v>155</v>
      </c>
    </row>
    <row r="27" spans="1:14" x14ac:dyDescent="0.3">
      <c r="A27" t="s">
        <v>172</v>
      </c>
      <c r="B27" t="s">
        <v>332</v>
      </c>
      <c r="D27" s="21" t="s">
        <v>65</v>
      </c>
      <c r="M27" s="102" t="s">
        <v>156</v>
      </c>
      <c r="N27" s="102" t="s">
        <v>157</v>
      </c>
    </row>
    <row r="28" spans="1:14" x14ac:dyDescent="0.3">
      <c r="A28" t="s">
        <v>176</v>
      </c>
      <c r="B28" t="s">
        <v>177</v>
      </c>
      <c r="D28" s="21" t="s">
        <v>66</v>
      </c>
      <c r="M28" s="102" t="s">
        <v>158</v>
      </c>
      <c r="N28" s="102" t="s">
        <v>159</v>
      </c>
    </row>
    <row r="29" spans="1:14" x14ac:dyDescent="0.3">
      <c r="A29" t="s">
        <v>178</v>
      </c>
      <c r="B29" t="s">
        <v>333</v>
      </c>
      <c r="D29" s="21" t="s">
        <v>67</v>
      </c>
      <c r="M29" s="102" t="s">
        <v>160</v>
      </c>
      <c r="N29" s="102" t="s">
        <v>161</v>
      </c>
    </row>
    <row r="30" spans="1:14" x14ac:dyDescent="0.3">
      <c r="A30" t="s">
        <v>186</v>
      </c>
      <c r="B30" t="s">
        <v>334</v>
      </c>
      <c r="D30" s="21" t="s">
        <v>68</v>
      </c>
      <c r="M30" s="102" t="s">
        <v>162</v>
      </c>
      <c r="N30" s="102" t="s">
        <v>163</v>
      </c>
    </row>
    <row r="31" spans="1:14" x14ac:dyDescent="0.3">
      <c r="A31" t="s">
        <v>194</v>
      </c>
      <c r="B31" t="s">
        <v>335</v>
      </c>
      <c r="D31" s="21" t="s">
        <v>69</v>
      </c>
      <c r="M31" s="102" t="s">
        <v>164</v>
      </c>
      <c r="N31" s="102" t="s">
        <v>165</v>
      </c>
    </row>
    <row r="32" spans="1:14" x14ac:dyDescent="0.3">
      <c r="A32" t="s">
        <v>196</v>
      </c>
      <c r="B32" t="s">
        <v>336</v>
      </c>
      <c r="D32" s="21" t="s">
        <v>70</v>
      </c>
      <c r="M32" s="102" t="s">
        <v>166</v>
      </c>
      <c r="N32" s="102" t="s">
        <v>167</v>
      </c>
    </row>
    <row r="33" spans="1:14" x14ac:dyDescent="0.3">
      <c r="A33" t="s">
        <v>208</v>
      </c>
      <c r="B33" t="s">
        <v>337</v>
      </c>
      <c r="M33" s="102" t="s">
        <v>168</v>
      </c>
      <c r="N33" s="102" t="s">
        <v>169</v>
      </c>
    </row>
    <row r="34" spans="1:14" x14ac:dyDescent="0.3">
      <c r="A34" t="s">
        <v>156</v>
      </c>
      <c r="B34" t="s">
        <v>157</v>
      </c>
      <c r="M34" s="102" t="s">
        <v>170</v>
      </c>
      <c r="N34" s="102" t="s">
        <v>171</v>
      </c>
    </row>
    <row r="35" spans="1:14" x14ac:dyDescent="0.3">
      <c r="A35" t="s">
        <v>204</v>
      </c>
      <c r="B35" t="s">
        <v>205</v>
      </c>
      <c r="M35" s="102" t="s">
        <v>172</v>
      </c>
      <c r="N35" s="102" t="s">
        <v>173</v>
      </c>
    </row>
    <row r="36" spans="1:14" x14ac:dyDescent="0.3">
      <c r="A36" t="s">
        <v>206</v>
      </c>
      <c r="B36" t="s">
        <v>207</v>
      </c>
      <c r="M36" s="102" t="s">
        <v>174</v>
      </c>
      <c r="N36" s="102" t="s">
        <v>175</v>
      </c>
    </row>
    <row r="37" spans="1:14" x14ac:dyDescent="0.3">
      <c r="A37" t="s">
        <v>202</v>
      </c>
      <c r="B37" t="s">
        <v>203</v>
      </c>
      <c r="M37" s="102" t="s">
        <v>176</v>
      </c>
      <c r="N37" s="102" t="s">
        <v>177</v>
      </c>
    </row>
    <row r="38" spans="1:14" x14ac:dyDescent="0.3">
      <c r="A38" t="s">
        <v>338</v>
      </c>
      <c r="B38" t="s">
        <v>339</v>
      </c>
      <c r="M38" s="102" t="s">
        <v>178</v>
      </c>
      <c r="N38" s="102" t="s">
        <v>179</v>
      </c>
    </row>
    <row r="39" spans="1:14" x14ac:dyDescent="0.3">
      <c r="A39" t="s">
        <v>340</v>
      </c>
      <c r="B39" t="s">
        <v>286</v>
      </c>
      <c r="M39" s="102" t="s">
        <v>180</v>
      </c>
      <c r="N39" s="102" t="s">
        <v>181</v>
      </c>
    </row>
    <row r="40" spans="1:14" x14ac:dyDescent="0.3">
      <c r="A40" t="s">
        <v>341</v>
      </c>
      <c r="B40" t="s">
        <v>342</v>
      </c>
      <c r="M40" s="102" t="s">
        <v>182</v>
      </c>
      <c r="N40" s="102" t="s">
        <v>183</v>
      </c>
    </row>
    <row r="41" spans="1:14" x14ac:dyDescent="0.3">
      <c r="A41" t="s">
        <v>343</v>
      </c>
      <c r="B41" t="s">
        <v>270</v>
      </c>
      <c r="M41" s="102" t="s">
        <v>184</v>
      </c>
      <c r="N41" s="102" t="s">
        <v>185</v>
      </c>
    </row>
    <row r="42" spans="1:14" x14ac:dyDescent="0.3">
      <c r="A42" t="s">
        <v>344</v>
      </c>
      <c r="B42" t="s">
        <v>345</v>
      </c>
      <c r="M42" s="102" t="s">
        <v>186</v>
      </c>
      <c r="N42" s="102" t="s">
        <v>187</v>
      </c>
    </row>
    <row r="43" spans="1:14" x14ac:dyDescent="0.3">
      <c r="A43" t="s">
        <v>346</v>
      </c>
      <c r="B43" t="s">
        <v>347</v>
      </c>
      <c r="M43" s="102" t="s">
        <v>188</v>
      </c>
      <c r="N43" s="102" t="s">
        <v>189</v>
      </c>
    </row>
    <row r="44" spans="1:14" x14ac:dyDescent="0.3">
      <c r="A44" t="s">
        <v>273</v>
      </c>
      <c r="B44" t="s">
        <v>274</v>
      </c>
      <c r="M44" s="102" t="s">
        <v>190</v>
      </c>
      <c r="N44" s="102" t="s">
        <v>191</v>
      </c>
    </row>
    <row r="45" spans="1:14" x14ac:dyDescent="0.3">
      <c r="A45" t="s">
        <v>281</v>
      </c>
      <c r="B45" t="s">
        <v>348</v>
      </c>
      <c r="M45" s="102" t="s">
        <v>192</v>
      </c>
      <c r="N45" s="102" t="s">
        <v>193</v>
      </c>
    </row>
    <row r="46" spans="1:14" x14ac:dyDescent="0.3">
      <c r="A46" t="s">
        <v>349</v>
      </c>
      <c r="B46" t="s">
        <v>268</v>
      </c>
      <c r="M46" s="102" t="s">
        <v>194</v>
      </c>
      <c r="N46" s="102" t="s">
        <v>195</v>
      </c>
    </row>
    <row r="47" spans="1:14" x14ac:dyDescent="0.3">
      <c r="A47" t="s">
        <v>350</v>
      </c>
      <c r="B47" t="s">
        <v>351</v>
      </c>
      <c r="M47" s="102" t="s">
        <v>196</v>
      </c>
      <c r="N47" s="102" t="s">
        <v>197</v>
      </c>
    </row>
    <row r="48" spans="1:14" x14ac:dyDescent="0.3">
      <c r="A48" t="s">
        <v>287</v>
      </c>
      <c r="B48" t="s">
        <v>288</v>
      </c>
      <c r="M48" s="102" t="s">
        <v>198</v>
      </c>
      <c r="N48" s="102" t="s">
        <v>199</v>
      </c>
    </row>
    <row r="49" spans="1:14" x14ac:dyDescent="0.3">
      <c r="A49" t="s">
        <v>277</v>
      </c>
      <c r="B49" t="s">
        <v>352</v>
      </c>
      <c r="M49" s="102" t="s">
        <v>200</v>
      </c>
      <c r="N49" s="102" t="s">
        <v>201</v>
      </c>
    </row>
    <row r="50" spans="1:14" x14ac:dyDescent="0.3">
      <c r="A50" t="s">
        <v>265</v>
      </c>
      <c r="B50" t="s">
        <v>266</v>
      </c>
      <c r="M50" s="102" t="s">
        <v>202</v>
      </c>
      <c r="N50" s="102" t="s">
        <v>203</v>
      </c>
    </row>
    <row r="51" spans="1:14" x14ac:dyDescent="0.3">
      <c r="A51" t="s">
        <v>279</v>
      </c>
      <c r="B51" t="s">
        <v>404</v>
      </c>
      <c r="M51" s="102" t="s">
        <v>204</v>
      </c>
      <c r="N51" s="102" t="s">
        <v>205</v>
      </c>
    </row>
    <row r="52" spans="1:14" x14ac:dyDescent="0.3">
      <c r="A52" t="s">
        <v>263</v>
      </c>
      <c r="B52" t="s">
        <v>353</v>
      </c>
      <c r="M52" s="102" t="s">
        <v>208</v>
      </c>
      <c r="N52" s="102" t="s">
        <v>209</v>
      </c>
    </row>
    <row r="53" spans="1:14" x14ac:dyDescent="0.3">
      <c r="A53" t="s">
        <v>354</v>
      </c>
      <c r="B53" t="s">
        <v>403</v>
      </c>
      <c r="M53" s="102" t="s">
        <v>11</v>
      </c>
      <c r="N53" s="102" t="s">
        <v>210</v>
      </c>
    </row>
    <row r="54" spans="1:14" x14ac:dyDescent="0.3">
      <c r="A54" t="s">
        <v>355</v>
      </c>
      <c r="B54" t="s">
        <v>107</v>
      </c>
      <c r="M54" s="102" t="s">
        <v>12</v>
      </c>
      <c r="N54" s="102" t="s">
        <v>211</v>
      </c>
    </row>
    <row r="55" spans="1:14" x14ac:dyDescent="0.3">
      <c r="A55" t="s">
        <v>356</v>
      </c>
      <c r="B55" t="s">
        <v>357</v>
      </c>
      <c r="M55" s="102" t="s">
        <v>13</v>
      </c>
      <c r="N55" s="102" t="s">
        <v>212</v>
      </c>
    </row>
    <row r="56" spans="1:14" x14ac:dyDescent="0.3">
      <c r="A56" t="s">
        <v>358</v>
      </c>
      <c r="B56" t="s">
        <v>147</v>
      </c>
      <c r="M56" s="102" t="s">
        <v>94</v>
      </c>
      <c r="N56" s="102" t="s">
        <v>213</v>
      </c>
    </row>
    <row r="57" spans="1:14" x14ac:dyDescent="0.3">
      <c r="A57" t="s">
        <v>359</v>
      </c>
      <c r="B57" t="s">
        <v>360</v>
      </c>
      <c r="M57" s="102" t="s">
        <v>14</v>
      </c>
      <c r="N57" s="102" t="s">
        <v>214</v>
      </c>
    </row>
    <row r="58" spans="1:14" x14ac:dyDescent="0.3">
      <c r="A58" t="s">
        <v>361</v>
      </c>
      <c r="B58" t="s">
        <v>362</v>
      </c>
      <c r="M58" s="102" t="s">
        <v>15</v>
      </c>
      <c r="N58" s="102" t="s">
        <v>215</v>
      </c>
    </row>
    <row r="59" spans="1:14" x14ac:dyDescent="0.3">
      <c r="A59" t="s">
        <v>124</v>
      </c>
      <c r="B59" t="s">
        <v>125</v>
      </c>
      <c r="M59" s="102" t="s">
        <v>16</v>
      </c>
      <c r="N59" s="102" t="s">
        <v>216</v>
      </c>
    </row>
    <row r="60" spans="1:14" x14ac:dyDescent="0.3">
      <c r="A60" t="s">
        <v>122</v>
      </c>
      <c r="B60" t="s">
        <v>363</v>
      </c>
      <c r="M60" s="102" t="s">
        <v>18</v>
      </c>
      <c r="N60" s="102" t="s">
        <v>217</v>
      </c>
    </row>
    <row r="61" spans="1:14" x14ac:dyDescent="0.3">
      <c r="A61" t="s">
        <v>120</v>
      </c>
      <c r="B61" t="s">
        <v>121</v>
      </c>
      <c r="M61" s="102" t="s">
        <v>19</v>
      </c>
      <c r="N61" s="102" t="s">
        <v>218</v>
      </c>
    </row>
    <row r="62" spans="1:14" x14ac:dyDescent="0.3">
      <c r="A62" t="s">
        <v>364</v>
      </c>
      <c r="B62" t="s">
        <v>131</v>
      </c>
      <c r="M62" s="102" t="s">
        <v>20</v>
      </c>
      <c r="N62" s="102" t="s">
        <v>219</v>
      </c>
    </row>
    <row r="63" spans="1:14" x14ac:dyDescent="0.3">
      <c r="A63" t="s">
        <v>140</v>
      </c>
      <c r="B63" t="s">
        <v>365</v>
      </c>
      <c r="M63" s="102" t="s">
        <v>220</v>
      </c>
      <c r="N63" s="102" t="s">
        <v>221</v>
      </c>
    </row>
    <row r="64" spans="1:14" x14ac:dyDescent="0.3">
      <c r="A64" t="s">
        <v>142</v>
      </c>
      <c r="B64" t="s">
        <v>366</v>
      </c>
      <c r="M64" s="102" t="s">
        <v>222</v>
      </c>
      <c r="N64" s="102" t="s">
        <v>223</v>
      </c>
    </row>
    <row r="65" spans="1:14" x14ac:dyDescent="0.3">
      <c r="A65" t="s">
        <v>144</v>
      </c>
      <c r="B65" t="s">
        <v>367</v>
      </c>
      <c r="M65" s="102" t="s">
        <v>21</v>
      </c>
      <c r="N65" s="102" t="s">
        <v>224</v>
      </c>
    </row>
    <row r="66" spans="1:14" x14ac:dyDescent="0.3">
      <c r="A66" t="s">
        <v>368</v>
      </c>
      <c r="B66" t="s">
        <v>369</v>
      </c>
      <c r="M66" s="102" t="s">
        <v>22</v>
      </c>
      <c r="N66" s="102" t="s">
        <v>225</v>
      </c>
    </row>
    <row r="67" spans="1:14" x14ac:dyDescent="0.3">
      <c r="A67" t="s">
        <v>118</v>
      </c>
      <c r="B67" t="s">
        <v>370</v>
      </c>
      <c r="M67" s="102" t="s">
        <v>23</v>
      </c>
      <c r="N67" s="102" t="s">
        <v>226</v>
      </c>
    </row>
    <row r="68" spans="1:14" x14ac:dyDescent="0.3">
      <c r="A68" t="s">
        <v>136</v>
      </c>
      <c r="B68" t="s">
        <v>371</v>
      </c>
      <c r="M68" s="102" t="s">
        <v>24</v>
      </c>
      <c r="N68" s="102" t="s">
        <v>17</v>
      </c>
    </row>
    <row r="69" spans="1:14" x14ac:dyDescent="0.3">
      <c r="A69" t="s">
        <v>372</v>
      </c>
      <c r="B69" t="s">
        <v>129</v>
      </c>
      <c r="M69" s="102" t="s">
        <v>25</v>
      </c>
      <c r="N69" s="102" t="s">
        <v>227</v>
      </c>
    </row>
    <row r="70" spans="1:14" x14ac:dyDescent="0.3">
      <c r="A70" t="s">
        <v>373</v>
      </c>
      <c r="B70" t="s">
        <v>133</v>
      </c>
      <c r="M70" s="102" t="s">
        <v>26</v>
      </c>
      <c r="N70" s="102" t="s">
        <v>228</v>
      </c>
    </row>
    <row r="71" spans="1:14" x14ac:dyDescent="0.3">
      <c r="A71" t="s">
        <v>374</v>
      </c>
      <c r="B71" t="s">
        <v>375</v>
      </c>
      <c r="M71" s="102" t="s">
        <v>27</v>
      </c>
      <c r="N71" s="102" t="s">
        <v>229</v>
      </c>
    </row>
    <row r="72" spans="1:14" x14ac:dyDescent="0.3">
      <c r="A72" t="s">
        <v>376</v>
      </c>
      <c r="B72" t="s">
        <v>377</v>
      </c>
      <c r="M72" s="102" t="s">
        <v>28</v>
      </c>
      <c r="N72" s="102" t="s">
        <v>230</v>
      </c>
    </row>
    <row r="73" spans="1:14" x14ac:dyDescent="0.3">
      <c r="A73" t="s">
        <v>378</v>
      </c>
      <c r="B73" t="s">
        <v>379</v>
      </c>
      <c r="M73" s="102" t="s">
        <v>29</v>
      </c>
      <c r="N73" s="102" t="s">
        <v>231</v>
      </c>
    </row>
    <row r="74" spans="1:14" x14ac:dyDescent="0.3">
      <c r="A74" t="s">
        <v>380</v>
      </c>
      <c r="B74" t="s">
        <v>225</v>
      </c>
      <c r="M74" s="102" t="s">
        <v>30</v>
      </c>
      <c r="N74" s="102" t="s">
        <v>232</v>
      </c>
    </row>
    <row r="75" spans="1:14" x14ac:dyDescent="0.3">
      <c r="A75" t="s">
        <v>16</v>
      </c>
      <c r="B75" t="s">
        <v>216</v>
      </c>
      <c r="M75" s="102" t="s">
        <v>31</v>
      </c>
      <c r="N75" s="102" t="s">
        <v>233</v>
      </c>
    </row>
    <row r="76" spans="1:14" x14ac:dyDescent="0.3">
      <c r="A76" t="s">
        <v>21</v>
      </c>
      <c r="B76" t="s">
        <v>224</v>
      </c>
      <c r="M76" s="102" t="s">
        <v>32</v>
      </c>
      <c r="N76" s="102" t="s">
        <v>234</v>
      </c>
    </row>
    <row r="77" spans="1:14" x14ac:dyDescent="0.3">
      <c r="A77" t="s">
        <v>381</v>
      </c>
      <c r="B77" t="s">
        <v>221</v>
      </c>
      <c r="M77" s="102" t="s">
        <v>33</v>
      </c>
      <c r="N77" s="102" t="s">
        <v>235</v>
      </c>
    </row>
    <row r="78" spans="1:14" x14ac:dyDescent="0.3">
      <c r="A78" t="s">
        <v>382</v>
      </c>
      <c r="B78" t="s">
        <v>383</v>
      </c>
      <c r="M78" s="102" t="s">
        <v>34</v>
      </c>
      <c r="N78" s="102" t="s">
        <v>236</v>
      </c>
    </row>
    <row r="79" spans="1:14" x14ac:dyDescent="0.3">
      <c r="A79" t="s">
        <v>384</v>
      </c>
      <c r="B79" t="s">
        <v>385</v>
      </c>
      <c r="M79" s="102" t="s">
        <v>35</v>
      </c>
      <c r="N79" s="102" t="s">
        <v>237</v>
      </c>
    </row>
    <row r="80" spans="1:14" x14ac:dyDescent="0.3">
      <c r="A80" t="s">
        <v>37</v>
      </c>
      <c r="B80" t="s">
        <v>239</v>
      </c>
      <c r="M80" s="102" t="s">
        <v>36</v>
      </c>
      <c r="N80" s="102" t="s">
        <v>238</v>
      </c>
    </row>
    <row r="81" spans="1:14" x14ac:dyDescent="0.3">
      <c r="A81" t="s">
        <v>38</v>
      </c>
      <c r="B81" t="s">
        <v>240</v>
      </c>
      <c r="M81" s="102" t="s">
        <v>37</v>
      </c>
      <c r="N81" s="102" t="s">
        <v>239</v>
      </c>
    </row>
    <row r="82" spans="1:14" x14ac:dyDescent="0.3">
      <c r="A82" t="s">
        <v>39</v>
      </c>
      <c r="B82" t="s">
        <v>242</v>
      </c>
      <c r="M82" s="102" t="s">
        <v>38</v>
      </c>
      <c r="N82" s="102" t="s">
        <v>240</v>
      </c>
    </row>
    <row r="83" spans="1:14" x14ac:dyDescent="0.3">
      <c r="A83" t="s">
        <v>15</v>
      </c>
      <c r="B83" t="s">
        <v>405</v>
      </c>
      <c r="M83" s="102" t="s">
        <v>95</v>
      </c>
      <c r="N83" s="102" t="s">
        <v>241</v>
      </c>
    </row>
    <row r="84" spans="1:14" x14ac:dyDescent="0.3">
      <c r="A84" t="s">
        <v>36</v>
      </c>
      <c r="B84" t="s">
        <v>238</v>
      </c>
      <c r="M84" s="102" t="s">
        <v>39</v>
      </c>
      <c r="N84" s="102" t="s">
        <v>242</v>
      </c>
    </row>
    <row r="85" spans="1:14" x14ac:dyDescent="0.3">
      <c r="A85" t="s">
        <v>28</v>
      </c>
      <c r="B85" t="s">
        <v>386</v>
      </c>
      <c r="M85" s="102" t="s">
        <v>40</v>
      </c>
      <c r="N85" s="102" t="s">
        <v>243</v>
      </c>
    </row>
    <row r="86" spans="1:14" x14ac:dyDescent="0.3">
      <c r="A86" t="s">
        <v>19</v>
      </c>
      <c r="B86" t="s">
        <v>387</v>
      </c>
      <c r="M86" s="102" t="s">
        <v>41</v>
      </c>
      <c r="N86" s="102" t="s">
        <v>244</v>
      </c>
    </row>
    <row r="87" spans="1:14" x14ac:dyDescent="0.3">
      <c r="A87" t="s">
        <v>388</v>
      </c>
      <c r="B87" t="s">
        <v>389</v>
      </c>
      <c r="M87" s="102" t="s">
        <v>42</v>
      </c>
      <c r="N87" s="102" t="s">
        <v>245</v>
      </c>
    </row>
    <row r="88" spans="1:14" x14ac:dyDescent="0.3">
      <c r="A88" t="s">
        <v>13</v>
      </c>
      <c r="B88" t="s">
        <v>212</v>
      </c>
      <c r="M88" s="102" t="s">
        <v>43</v>
      </c>
      <c r="N88" s="102" t="s">
        <v>246</v>
      </c>
    </row>
    <row r="89" spans="1:14" x14ac:dyDescent="0.3">
      <c r="A89" t="s">
        <v>94</v>
      </c>
      <c r="B89" t="s">
        <v>406</v>
      </c>
      <c r="M89" s="102" t="s">
        <v>247</v>
      </c>
      <c r="N89" s="102" t="s">
        <v>248</v>
      </c>
    </row>
    <row r="90" spans="1:14" x14ac:dyDescent="0.3">
      <c r="A90" t="s">
        <v>14</v>
      </c>
      <c r="B90" t="s">
        <v>390</v>
      </c>
      <c r="M90" s="102" t="s">
        <v>249</v>
      </c>
      <c r="N90" s="102" t="s">
        <v>250</v>
      </c>
    </row>
    <row r="91" spans="1:14" x14ac:dyDescent="0.3">
      <c r="A91" t="s">
        <v>30</v>
      </c>
      <c r="B91" t="s">
        <v>232</v>
      </c>
      <c r="M91" s="102" t="s">
        <v>251</v>
      </c>
      <c r="N91" s="102" t="s">
        <v>252</v>
      </c>
    </row>
    <row r="92" spans="1:14" x14ac:dyDescent="0.3">
      <c r="A92" t="s">
        <v>11</v>
      </c>
      <c r="B92" t="s">
        <v>407</v>
      </c>
      <c r="M92" s="102" t="s">
        <v>253</v>
      </c>
      <c r="N92" s="102" t="s">
        <v>254</v>
      </c>
    </row>
    <row r="93" spans="1:14" x14ac:dyDescent="0.3">
      <c r="A93" t="s">
        <v>32</v>
      </c>
      <c r="B93" t="s">
        <v>234</v>
      </c>
      <c r="M93" s="102" t="s">
        <v>255</v>
      </c>
      <c r="N93" s="102" t="s">
        <v>256</v>
      </c>
    </row>
    <row r="94" spans="1:14" x14ac:dyDescent="0.3">
      <c r="A94" t="s">
        <v>34</v>
      </c>
      <c r="B94" t="s">
        <v>236</v>
      </c>
      <c r="M94" s="102" t="s">
        <v>257</v>
      </c>
      <c r="N94" s="102" t="s">
        <v>258</v>
      </c>
    </row>
    <row r="95" spans="1:14" x14ac:dyDescent="0.3">
      <c r="A95" t="s">
        <v>23</v>
      </c>
      <c r="B95" t="s">
        <v>226</v>
      </c>
      <c r="M95" s="102" t="s">
        <v>259</v>
      </c>
      <c r="N95" s="102" t="s">
        <v>260</v>
      </c>
    </row>
    <row r="96" spans="1:14" x14ac:dyDescent="0.3">
      <c r="A96" t="s">
        <v>35</v>
      </c>
      <c r="B96" t="s">
        <v>391</v>
      </c>
      <c r="M96" s="102" t="s">
        <v>261</v>
      </c>
      <c r="N96" s="102" t="s">
        <v>262</v>
      </c>
    </row>
    <row r="97" spans="1:14" x14ac:dyDescent="0.3">
      <c r="A97" t="s">
        <v>43</v>
      </c>
      <c r="B97" t="s">
        <v>392</v>
      </c>
      <c r="M97" s="102" t="s">
        <v>263</v>
      </c>
      <c r="N97" s="102" t="s">
        <v>264</v>
      </c>
    </row>
    <row r="98" spans="1:14" x14ac:dyDescent="0.3">
      <c r="A98" t="s">
        <v>42</v>
      </c>
      <c r="B98" t="s">
        <v>393</v>
      </c>
      <c r="M98" s="102" t="s">
        <v>265</v>
      </c>
      <c r="N98" s="102" t="s">
        <v>266</v>
      </c>
    </row>
    <row r="99" spans="1:14" x14ac:dyDescent="0.3">
      <c r="A99" t="s">
        <v>12</v>
      </c>
      <c r="B99" t="s">
        <v>211</v>
      </c>
      <c r="M99" s="102" t="s">
        <v>267</v>
      </c>
      <c r="N99" s="102" t="s">
        <v>268</v>
      </c>
    </row>
    <row r="100" spans="1:14" x14ac:dyDescent="0.3">
      <c r="A100" t="s">
        <v>222</v>
      </c>
      <c r="B100" t="s">
        <v>394</v>
      </c>
      <c r="M100" s="102" t="s">
        <v>269</v>
      </c>
      <c r="N100" s="102" t="s">
        <v>270</v>
      </c>
    </row>
    <row r="101" spans="1:14" x14ac:dyDescent="0.3">
      <c r="A101" t="s">
        <v>29</v>
      </c>
      <c r="B101" t="s">
        <v>395</v>
      </c>
      <c r="M101" s="102" t="s">
        <v>271</v>
      </c>
      <c r="N101" s="102" t="s">
        <v>272</v>
      </c>
    </row>
    <row r="102" spans="1:14" x14ac:dyDescent="0.3">
      <c r="A102" t="s">
        <v>33</v>
      </c>
      <c r="B102" t="s">
        <v>396</v>
      </c>
      <c r="M102" s="102" t="s">
        <v>273</v>
      </c>
      <c r="N102" s="102" t="s">
        <v>274</v>
      </c>
    </row>
    <row r="103" spans="1:14" x14ac:dyDescent="0.3">
      <c r="A103" t="s">
        <v>41</v>
      </c>
      <c r="B103" t="s">
        <v>397</v>
      </c>
      <c r="M103" s="102" t="s">
        <v>275</v>
      </c>
      <c r="N103" s="102" t="s">
        <v>276</v>
      </c>
    </row>
    <row r="104" spans="1:14" x14ac:dyDescent="0.3">
      <c r="A104" t="s">
        <v>26</v>
      </c>
      <c r="B104" t="s">
        <v>398</v>
      </c>
      <c r="M104" s="102" t="s">
        <v>277</v>
      </c>
      <c r="N104" s="102" t="s">
        <v>278</v>
      </c>
    </row>
    <row r="105" spans="1:14" x14ac:dyDescent="0.3">
      <c r="A105" t="s">
        <v>31</v>
      </c>
      <c r="B105" t="s">
        <v>399</v>
      </c>
      <c r="M105" s="102" t="s">
        <v>279</v>
      </c>
      <c r="N105" s="102" t="s">
        <v>280</v>
      </c>
    </row>
    <row r="106" spans="1:14" x14ac:dyDescent="0.3">
      <c r="A106" t="s">
        <v>25</v>
      </c>
      <c r="B106" t="s">
        <v>400</v>
      </c>
      <c r="M106" s="102" t="s">
        <v>281</v>
      </c>
      <c r="N106" s="102" t="s">
        <v>282</v>
      </c>
    </row>
    <row r="107" spans="1:14" x14ac:dyDescent="0.3">
      <c r="A107" t="s">
        <v>401</v>
      </c>
      <c r="B107" t="s">
        <v>402</v>
      </c>
      <c r="M107" s="102" t="s">
        <v>283</v>
      </c>
      <c r="N107" s="102" t="s">
        <v>284</v>
      </c>
    </row>
    <row r="108" spans="1:14" x14ac:dyDescent="0.3">
      <c r="M108" s="102" t="s">
        <v>285</v>
      </c>
      <c r="N108" s="102" t="s">
        <v>286</v>
      </c>
    </row>
    <row r="109" spans="1:14" x14ac:dyDescent="0.3">
      <c r="M109" s="102" t="s">
        <v>287</v>
      </c>
      <c r="N109" s="102" t="s">
        <v>288</v>
      </c>
    </row>
  </sheetData>
  <pageMargins left="0.7" right="0.7" top="0.78740157499999996" bottom="0.78740157499999996" header="0.3" footer="0.3"/>
  <pageSetup paperSize="9" orientation="portrait" r:id="rId1"/>
  <customProperties>
    <customPr name="layoutContexts" r:id="rId2"/>
    <customPr name="SaveUndoMode" r:id="rId3"/>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Instructions</vt:lpstr>
      <vt:lpstr>FX Rate Inquiry for Offer</vt:lpstr>
      <vt:lpstr>PHA</vt:lpstr>
      <vt:lpstr>Listen</vt:lpstr>
      <vt:lpstr>Instructions!Druckbereich</vt:lpstr>
      <vt:lpstr>SL_TEC_IT</vt:lpstr>
    </vt:vector>
  </TitlesOfParts>
  <Company>KUKA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Schlachter Manuel</dc:creator>
  <cp:lastModifiedBy>Eberle, Tobias</cp:lastModifiedBy>
  <cp:lastPrinted>2016-11-07T13:06:08Z</cp:lastPrinted>
  <dcterms:created xsi:type="dcterms:W3CDTF">2015-11-12T14:50:12Z</dcterms:created>
  <dcterms:modified xsi:type="dcterms:W3CDTF">2021-04-16T07:49:20Z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2017-03-14T06:56:53Z</vt:filetime>
  </property>
</Properties>
</file>